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rolikizgul/Downloads/ZD Přibyslav_příprava/Technická specifikace/soupis_praci/"/>
    </mc:Choice>
  </mc:AlternateContent>
  <xr:revisionPtr revIDLastSave="0" documentId="13_ncr:1_{F6A73C7E-2549-7546-8EEA-F03E913B0234}" xr6:coauthVersionLast="47" xr6:coauthVersionMax="47" xr10:uidLastSave="{00000000-0000-0000-0000-000000000000}"/>
  <bookViews>
    <workbookView xWindow="-33680" yWindow="0" windowWidth="29900" windowHeight="21480" activeTab="7" xr2:uid="{00000000-000D-0000-FFFF-FFFF00000000}"/>
  </bookViews>
  <sheets>
    <sheet name="Rekapitulace" sheetId="3" r:id="rId1"/>
    <sheet name="Objekt 01" sheetId="1" r:id="rId2"/>
    <sheet name="Objekt 02" sheetId="7" r:id="rId3"/>
    <sheet name="Objekt 03" sheetId="12" r:id="rId4"/>
    <sheet name="Objekt 04" sheetId="13" r:id="rId5"/>
    <sheet name="Objekt 05" sheetId="14" r:id="rId6"/>
    <sheet name="Objekt 06" sheetId="15" r:id="rId7"/>
    <sheet name="EM" sheetId="16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3" l="1"/>
  <c r="F26" i="16"/>
  <c r="F27" i="16" s="1"/>
  <c r="F28" i="16" s="1"/>
  <c r="G18" i="3" l="1"/>
  <c r="G17" i="3"/>
  <c r="G16" i="3"/>
  <c r="G15" i="3"/>
  <c r="G14" i="3"/>
  <c r="F18" i="3"/>
  <c r="F17" i="3"/>
  <c r="F16" i="3"/>
  <c r="F15" i="3"/>
  <c r="F14" i="3"/>
  <c r="C9" i="15"/>
  <c r="G53" i="15"/>
  <c r="G52" i="15"/>
  <c r="G51" i="15"/>
  <c r="G50" i="15"/>
  <c r="G49" i="15"/>
  <c r="G47" i="15"/>
  <c r="G46" i="15"/>
  <c r="G45" i="15"/>
  <c r="G43" i="15"/>
  <c r="G42" i="15"/>
  <c r="G41" i="15"/>
  <c r="G39" i="15"/>
  <c r="G38" i="15"/>
  <c r="G37" i="15"/>
  <c r="G36" i="15"/>
  <c r="G35" i="15"/>
  <c r="G34" i="15"/>
  <c r="G33" i="15"/>
  <c r="G32" i="15"/>
  <c r="G31" i="15"/>
  <c r="G30" i="15"/>
  <c r="G29" i="15"/>
  <c r="G28" i="15"/>
  <c r="G27" i="15"/>
  <c r="G26" i="15"/>
  <c r="G25" i="15"/>
  <c r="G24" i="15"/>
  <c r="G22" i="15"/>
  <c r="G21" i="15"/>
  <c r="G20" i="15"/>
  <c r="G19" i="15"/>
  <c r="G18" i="15"/>
  <c r="G17" i="15"/>
  <c r="G16" i="15"/>
  <c r="G15" i="15"/>
  <c r="G14" i="15"/>
  <c r="G13" i="15"/>
  <c r="G59" i="15" s="1"/>
  <c r="G60" i="15" s="1"/>
  <c r="G61" i="15" s="1"/>
  <c r="G12" i="15"/>
  <c r="C5" i="15"/>
  <c r="C4" i="15"/>
  <c r="B2" i="15"/>
  <c r="C9" i="14"/>
  <c r="G53" i="14"/>
  <c r="G52" i="14"/>
  <c r="G51" i="14"/>
  <c r="G50" i="14"/>
  <c r="G49" i="14"/>
  <c r="G47" i="14"/>
  <c r="G46" i="14"/>
  <c r="G45" i="14"/>
  <c r="G43" i="14"/>
  <c r="G42" i="14"/>
  <c r="G41" i="14"/>
  <c r="G39" i="14"/>
  <c r="G38" i="14"/>
  <c r="G37" i="14"/>
  <c r="G36" i="14"/>
  <c r="G35" i="14"/>
  <c r="G34" i="14"/>
  <c r="G33" i="14"/>
  <c r="G32" i="14"/>
  <c r="G31" i="14"/>
  <c r="G30" i="14"/>
  <c r="G29" i="14"/>
  <c r="G28" i="14"/>
  <c r="G27" i="14"/>
  <c r="G26" i="14"/>
  <c r="G25" i="14"/>
  <c r="G24" i="14"/>
  <c r="G22" i="14"/>
  <c r="G21" i="14"/>
  <c r="G20" i="14"/>
  <c r="G19" i="14"/>
  <c r="G18" i="14"/>
  <c r="G17" i="14"/>
  <c r="G16" i="14"/>
  <c r="G15" i="14"/>
  <c r="G14" i="14"/>
  <c r="G13" i="14"/>
  <c r="G12" i="14"/>
  <c r="C5" i="14"/>
  <c r="C4" i="14"/>
  <c r="B2" i="14"/>
  <c r="C9" i="13"/>
  <c r="G53" i="13"/>
  <c r="G52" i="13"/>
  <c r="G51" i="13"/>
  <c r="G50" i="13"/>
  <c r="G49" i="13"/>
  <c r="G47" i="13"/>
  <c r="G46" i="13"/>
  <c r="G45" i="13"/>
  <c r="G43" i="13"/>
  <c r="G42" i="13"/>
  <c r="G41" i="13"/>
  <c r="G39" i="13"/>
  <c r="G38" i="13"/>
  <c r="G37" i="13"/>
  <c r="G36" i="13"/>
  <c r="G35" i="13"/>
  <c r="G34" i="13"/>
  <c r="G33" i="13"/>
  <c r="G32" i="13"/>
  <c r="G31" i="13"/>
  <c r="G30" i="13"/>
  <c r="G29" i="13"/>
  <c r="G28" i="13"/>
  <c r="G27" i="13"/>
  <c r="G26" i="13"/>
  <c r="G25" i="13"/>
  <c r="G24" i="13"/>
  <c r="G22" i="13"/>
  <c r="G21" i="13"/>
  <c r="G20" i="13"/>
  <c r="G19" i="13"/>
  <c r="G18" i="13"/>
  <c r="G17" i="13"/>
  <c r="G16" i="13"/>
  <c r="G15" i="13"/>
  <c r="G14" i="13"/>
  <c r="G13" i="13"/>
  <c r="G59" i="13" s="1"/>
  <c r="G60" i="13" s="1"/>
  <c r="G61" i="13" s="1"/>
  <c r="G12" i="13"/>
  <c r="C5" i="13"/>
  <c r="C4" i="13"/>
  <c r="B2" i="13"/>
  <c r="C9" i="12"/>
  <c r="C9" i="7"/>
  <c r="G53" i="12"/>
  <c r="G52" i="12"/>
  <c r="G51" i="12"/>
  <c r="G50" i="12"/>
  <c r="G49" i="12"/>
  <c r="G47" i="12"/>
  <c r="G46" i="12"/>
  <c r="G45" i="12"/>
  <c r="G43" i="12"/>
  <c r="G42" i="12"/>
  <c r="G41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2" i="12"/>
  <c r="G21" i="12"/>
  <c r="G20" i="12"/>
  <c r="G19" i="12"/>
  <c r="G18" i="12"/>
  <c r="G17" i="12"/>
  <c r="G16" i="12"/>
  <c r="G15" i="12"/>
  <c r="G14" i="12"/>
  <c r="G13" i="12"/>
  <c r="G12" i="12"/>
  <c r="C5" i="12"/>
  <c r="C4" i="12"/>
  <c r="B2" i="12"/>
  <c r="E18" i="3" l="1"/>
  <c r="G59" i="14"/>
  <c r="G60" i="14" s="1"/>
  <c r="G61" i="14" s="1"/>
  <c r="E16" i="3"/>
  <c r="G59" i="12"/>
  <c r="G53" i="7"/>
  <c r="G52" i="7"/>
  <c r="G51" i="7"/>
  <c r="G50" i="7"/>
  <c r="G49" i="7"/>
  <c r="G47" i="7"/>
  <c r="G46" i="7"/>
  <c r="G45" i="7"/>
  <c r="G43" i="7"/>
  <c r="G42" i="7"/>
  <c r="G41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2" i="7"/>
  <c r="G21" i="7"/>
  <c r="G20" i="7"/>
  <c r="G19" i="7"/>
  <c r="G18" i="7"/>
  <c r="G17" i="7"/>
  <c r="G16" i="7"/>
  <c r="G15" i="7"/>
  <c r="G14" i="7"/>
  <c r="G13" i="7"/>
  <c r="G12" i="7"/>
  <c r="C5" i="7"/>
  <c r="C4" i="7"/>
  <c r="B2" i="7"/>
  <c r="G47" i="1"/>
  <c r="G45" i="1"/>
  <c r="G46" i="1"/>
  <c r="E17" i="3" l="1"/>
  <c r="G60" i="12"/>
  <c r="G61" i="12" s="1"/>
  <c r="E15" i="3"/>
  <c r="G59" i="7"/>
  <c r="E14" i="3" s="1"/>
  <c r="G60" i="7" l="1"/>
  <c r="G61" i="7" s="1"/>
  <c r="G39" i="1"/>
  <c r="G38" i="1"/>
  <c r="G19" i="1"/>
  <c r="G13" i="1"/>
  <c r="G34" i="1"/>
  <c r="G32" i="1" l="1"/>
  <c r="G53" i="1"/>
  <c r="G52" i="1"/>
  <c r="G51" i="1"/>
  <c r="G50" i="1"/>
  <c r="G49" i="1"/>
  <c r="G37" i="1"/>
  <c r="G36" i="1"/>
  <c r="G35" i="1"/>
  <c r="G33" i="1"/>
  <c r="G31" i="1"/>
  <c r="G30" i="1"/>
  <c r="G29" i="1"/>
  <c r="G28" i="1"/>
  <c r="G27" i="1"/>
  <c r="G26" i="1"/>
  <c r="G16" i="1"/>
  <c r="G17" i="1"/>
  <c r="G18" i="1"/>
  <c r="G20" i="1" l="1"/>
  <c r="C9" i="1"/>
  <c r="G13" i="3"/>
  <c r="G22" i="3" s="1"/>
  <c r="F13" i="3"/>
  <c r="F22" i="3" s="1"/>
  <c r="B2" i="1"/>
  <c r="C5" i="1"/>
  <c r="C4" i="1"/>
  <c r="G12" i="1"/>
  <c r="G14" i="1"/>
  <c r="G15" i="1"/>
  <c r="G21" i="1"/>
  <c r="G22" i="1"/>
  <c r="G24" i="1"/>
  <c r="G25" i="1"/>
  <c r="G41" i="1"/>
  <c r="G42" i="1"/>
  <c r="G43" i="1"/>
  <c r="G59" i="1" l="1"/>
  <c r="G60" i="1" s="1"/>
  <c r="E13" i="3" l="1"/>
  <c r="E22" i="3" s="1"/>
  <c r="G61" i="1"/>
  <c r="E23" i="3" l="1"/>
  <c r="E24" i="3" s="1"/>
</calcChain>
</file>

<file path=xl/sharedStrings.xml><?xml version="1.0" encoding="utf-8"?>
<sst xmlns="http://schemas.openxmlformats.org/spreadsheetml/2006/main" count="704" uniqueCount="131">
  <si>
    <t>Příloha č. 3 ZD - technická specifikace</t>
  </si>
  <si>
    <t>Zadavatel</t>
  </si>
  <si>
    <t>Veřejná zakázka</t>
  </si>
  <si>
    <t>Technické parametry</t>
  </si>
  <si>
    <t>Počet MJ</t>
  </si>
  <si>
    <t>MJ</t>
  </si>
  <si>
    <t>Cena za MJ v Kč bez DPH</t>
  </si>
  <si>
    <t>Celková cena v Kč bez DPH</t>
  </si>
  <si>
    <t>ks</t>
  </si>
  <si>
    <t>Montážní systém na střechu</t>
  </si>
  <si>
    <t>Akumulace</t>
  </si>
  <si>
    <t>Celková nabídková cena</t>
  </si>
  <si>
    <t>Nabídková cena v Kč bez DPH</t>
  </si>
  <si>
    <t>Celková nabídková cena v Kč včetně DPH</t>
  </si>
  <si>
    <t>Pol. č.</t>
  </si>
  <si>
    <t>Dodavatel vyplní buňky označené žlutou barvou, ostatní buňky jsou vyplněny automaticky</t>
  </si>
  <si>
    <t>Úprava nebo rozšíření hlavního rozvaděče</t>
  </si>
  <si>
    <t>Úprava elektroměrového rozvaděče</t>
  </si>
  <si>
    <t>Prostupy zdí</t>
  </si>
  <si>
    <t>Nastavení zařízení a zaškolení obshluhy</t>
  </si>
  <si>
    <t>Doprava</t>
  </si>
  <si>
    <t>FV systém</t>
  </si>
  <si>
    <t>Součet</t>
  </si>
  <si>
    <t>Cena v Kč bez DPH</t>
  </si>
  <si>
    <t>Cena v Kč včetně DPH</t>
  </si>
  <si>
    <t>kWp</t>
  </si>
  <si>
    <t>kWh</t>
  </si>
  <si>
    <t>Objekt 01</t>
  </si>
  <si>
    <t>Objekty</t>
  </si>
  <si>
    <t>01</t>
  </si>
  <si>
    <t>Výkon FVE (kWp)</t>
  </si>
  <si>
    <t>Cena (Kč bez DPH)</t>
  </si>
  <si>
    <t>Kapacita baterie (kWh)</t>
  </si>
  <si>
    <t>Celkový výkon</t>
  </si>
  <si>
    <t>Celková kapacita</t>
  </si>
  <si>
    <t>kpl</t>
  </si>
  <si>
    <t>DPH v Kč samostatně (21 %)</t>
  </si>
  <si>
    <t>Montáž, instalace, zprovoznění</t>
  </si>
  <si>
    <t>Technické parametry jsou uvedeny jako kvalitativně minimální, dodavatel je vždy oprávněn nabídnout odpovídající nebo lepší řešení. Výkon FVE a kapacita bateriového systému však musejí být vždy dodrženy.</t>
  </si>
  <si>
    <t>Kapacitou bateriového úložiště se dle podmínek dotace dle výzvy programu ModF – RES+ č. 3/20221 rozumí „využitelná kapacita úložiště“. Tato kapacita musí být prokázána garančními testy při uvedení systému do provozu. Nejedná se tak nutně o nominální kapacitu baterií, a je tak možné nabídnout jakoukoliv kombinaci baterií, která splní podmínku využitelné požadované kapacity.</t>
  </si>
  <si>
    <t>Veškeré nabízené plnění v rámci nabídky dodavatele musí odpovídat právní úpravě účinné ke dni podání nabídky. To se výslovně vztahuje mimo jiné k vyhlášce č. 114/2023 Sb.</t>
  </si>
  <si>
    <t>Kabeláž DC - červená , černá</t>
  </si>
  <si>
    <t>Kabeláž (CYKY, CYA, jističe, vypínače a další elektromateriál)</t>
  </si>
  <si>
    <t>m</t>
  </si>
  <si>
    <t>Vzdálený dohledový monitoring FVE na cloud</t>
  </si>
  <si>
    <t>Back-Up pro síť TN-S (zálohování jednoho světelného, nebo zásuvkového okruhu 1x230V)</t>
  </si>
  <si>
    <t>FV Systém - materiál</t>
  </si>
  <si>
    <t>FV Systém - práce</t>
  </si>
  <si>
    <t>Montáž FVE systému - konstrukce</t>
  </si>
  <si>
    <t>Nastavení monitoringu na cloud</t>
  </si>
  <si>
    <t>Výstupní revize</t>
  </si>
  <si>
    <t>Ekologická likvidace odpadového materiálu</t>
  </si>
  <si>
    <t>Protipožární ucpávka</t>
  </si>
  <si>
    <t>Nálepka TOTAL STOP</t>
  </si>
  <si>
    <t>Hasící přístroj CO2, nebo práškový</t>
  </si>
  <si>
    <t>Označující tabulka přítomnosti FVE</t>
  </si>
  <si>
    <t>Vynucené investice do opravy střech nebo rekonstrukce elektro</t>
  </si>
  <si>
    <t>Řídící jednotka - server</t>
  </si>
  <si>
    <t>Cloudové připojení energetického monitoringu</t>
  </si>
  <si>
    <t>Řízené elektrické zásuvky max. zátěž 3000 W zápustná</t>
  </si>
  <si>
    <t>Instalace energetického monitoringu</t>
  </si>
  <si>
    <t>Počet MJ doplněn automaticky dle buňky D12</t>
  </si>
  <si>
    <t>Zpracování realizační dokumentace a další administrativa</t>
  </si>
  <si>
    <t>Je možné nabídnout kombinaci více střídačů</t>
  </si>
  <si>
    <t>Zajištění umožnění trvalého provozu</t>
  </si>
  <si>
    <t>Energetický monitoring budovy / budov (elektro)</t>
  </si>
  <si>
    <t>Dodavatel</t>
  </si>
  <si>
    <t>Obchodní firma (název)</t>
  </si>
  <si>
    <t>Identifikační číslo (IČO)</t>
  </si>
  <si>
    <t>02</t>
  </si>
  <si>
    <t>Solární panel o výkonu min. 520 Wp</t>
  </si>
  <si>
    <t>Rozvaděč DC, přepěťové ochrany, pojistky, odpojovače, svorky</t>
  </si>
  <si>
    <t>Rozvaděč AC, přepěťové ochrany, jištění, stykače, přepínač sítí</t>
  </si>
  <si>
    <t>Montáž FVE elektro - propojení DC a AC komunikace</t>
  </si>
  <si>
    <t>Lištování AC a DC v objektu (na objektu)</t>
  </si>
  <si>
    <t>Celkový výkon fotovoltaické elektrárny je stanoven v tabulce výše. Počet a výkon panelů se může lišit, avšak maximální počet panelů nesmí přesáhnout uvedené množství a výkon jednoho panelu nesmí být menší než 520 Wp. Celkový výkon fotovoltaické elektrárny je uveden v tabulce výše a je možné ho navýšit jen o nezbytně nutný výkon, a to v případě, že je nutné přidat jeden panel pro splnění minimálního výkonu. Všechny použité panely musí mít stejné parametry a výkon.</t>
  </si>
  <si>
    <t>Bezpečnostní tabulky (požární bezpečnost)</t>
  </si>
  <si>
    <t>Objekt 02</t>
  </si>
  <si>
    <t xml:space="preserve">Střídač / střídače asymetrické hybridní - celkový minimální výkon 10 kW </t>
  </si>
  <si>
    <t xml:space="preserve">Výkonový optimizér / odpojovač s funkcí vypnutí a odpojení od elektrické instalace na bezpečné napětí dle vyhlášky č. 114/2023 Sb. </t>
  </si>
  <si>
    <t>Náklady na renovaci elektroinstalace na odběrných místech</t>
  </si>
  <si>
    <t>Energetický management</t>
  </si>
  <si>
    <t>Je možné nabídnout kombinaci více střídačů (např. 2x15kW)</t>
  </si>
  <si>
    <t>Pouzdra konektoru MC4 (všechna pouzdra pro jeden panel)</t>
  </si>
  <si>
    <t>Bateriový systém (min. využitelná kapacita 9,30 kWh)</t>
  </si>
  <si>
    <t>Akumulace (min. využitelná kapacita)</t>
  </si>
  <si>
    <t>Komunální FVE - Přibyslav</t>
  </si>
  <si>
    <t>06</t>
  </si>
  <si>
    <t>03</t>
  </si>
  <si>
    <t>04</t>
  </si>
  <si>
    <t>05</t>
  </si>
  <si>
    <t>Bechyňovo náměstí 1, 582 22 Přibyslav</t>
  </si>
  <si>
    <t>Bechyňovo náměstí 33, 582 22 Přibyslav</t>
  </si>
  <si>
    <t>Bezručova 683, 582 22 Přibyslav</t>
  </si>
  <si>
    <t>Česká 34, 582 22 Přibyslav</t>
  </si>
  <si>
    <t>Česká 740, 582 22 Přibyslav</t>
  </si>
  <si>
    <t>Husova 555, 582 22 Přibyslav</t>
  </si>
  <si>
    <t>Max. 34 kusů</t>
  </si>
  <si>
    <t>Max. 96 kusů</t>
  </si>
  <si>
    <t>Max. 37 kusů</t>
  </si>
  <si>
    <t>Bateriový systém (min. využitelná kapacita 17,4 kWh)</t>
  </si>
  <si>
    <t xml:space="preserve">Střídač / střídače asymetrické hybridní - celkový minimální výkon 15 kW </t>
  </si>
  <si>
    <t>Bateriový systém (min. využitelná kapacita 46,4 kWh)</t>
  </si>
  <si>
    <t>EM</t>
  </si>
  <si>
    <t>07</t>
  </si>
  <si>
    <t>Celkem EM</t>
  </si>
  <si>
    <t>Technická specifikace Energetický management</t>
  </si>
  <si>
    <t>Krasonice</t>
  </si>
  <si>
    <t>Celkový počet odběrných míst zapojených do energetického managementu</t>
  </si>
  <si>
    <t>6 OM</t>
  </si>
  <si>
    <t>Z toho počet odběrných míst s FVE</t>
  </si>
  <si>
    <t>Počet odběrných míst s aktivním prvkem řízení el. energie</t>
  </si>
  <si>
    <t>Počet odběrných míst puze pro měření spotřeby</t>
  </si>
  <si>
    <t>0 OM</t>
  </si>
  <si>
    <t>Odběrná místa s FVE</t>
  </si>
  <si>
    <t>EAN</t>
  </si>
  <si>
    <t>Náklad na implementaci EM v Kč bez DPH</t>
  </si>
  <si>
    <t>Odběrná místa s aktivním prvkem řízení el. energie:</t>
  </si>
  <si>
    <t>Odběrná místa s měřením spotřeby</t>
  </si>
  <si>
    <t>Městský úřad</t>
  </si>
  <si>
    <t>Základní škola</t>
  </si>
  <si>
    <t>Mateřská škola</t>
  </si>
  <si>
    <t>Sportovní hala</t>
  </si>
  <si>
    <t>Šatny u koupaliště</t>
  </si>
  <si>
    <t>Kulturní dům</t>
  </si>
  <si>
    <t>859182400700309767</t>
  </si>
  <si>
    <t>859182400700310008</t>
  </si>
  <si>
    <t>859182400700374130</t>
  </si>
  <si>
    <t>859182400700313252</t>
  </si>
  <si>
    <t>859182400700310275</t>
  </si>
  <si>
    <t>859182400700373492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</si>
</sst>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</font>
    <font>
      <b/>
      <sz val="11"/>
      <color theme="0"/>
      <name val="Calibri"/>
      <family val="2"/>
    </font>
    <font>
      <sz val="10"/>
      <color rgb="FF000000"/>
      <name val="Calibri"/>
      <family val="2"/>
    </font>
    <font>
      <sz val="10"/>
      <color rgb="FFFF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rgb="FFFFFFFF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33F4F"/>
        <bgColor rgb="FF333F4F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0070C0"/>
        <bgColor rgb="FF0070C0"/>
      </patternFill>
    </fill>
    <fill>
      <patternFill patternType="solid">
        <fgColor theme="0"/>
        <bgColor rgb="FF0070C0"/>
      </patternFill>
    </fill>
    <fill>
      <patternFill patternType="solid">
        <fgColor rgb="FFFFFF00"/>
        <bgColor rgb="FF0070C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70C0"/>
      </right>
      <top style="thin">
        <color rgb="FF000000"/>
      </top>
      <bottom style="thin">
        <color rgb="FF00000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6">
    <xf numFmtId="0" fontId="0" fillId="0" borderId="0" xfId="0"/>
    <xf numFmtId="4" fontId="0" fillId="6" borderId="1" xfId="0" applyNumberForma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0" fillId="4" borderId="0" xfId="0" applyFill="1"/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wrapText="1"/>
    </xf>
    <xf numFmtId="0" fontId="0" fillId="7" borderId="0" xfId="0" applyFill="1"/>
    <xf numFmtId="0" fontId="3" fillId="7" borderId="0" xfId="0" applyFont="1" applyFill="1" applyAlignment="1">
      <alignment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" fontId="0" fillId="0" borderId="1" xfId="0" applyNumberFormat="1" applyBorder="1" applyAlignment="1">
      <alignment horizontal="right" vertical="center"/>
    </xf>
    <xf numFmtId="0" fontId="3" fillId="8" borderId="0" xfId="0" applyFont="1" applyFill="1" applyAlignment="1">
      <alignment vertical="center"/>
    </xf>
    <xf numFmtId="0" fontId="0" fillId="8" borderId="0" xfId="0" applyFill="1"/>
    <xf numFmtId="0" fontId="0" fillId="0" borderId="0" xfId="0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9" borderId="1" xfId="0" applyFill="1" applyBorder="1"/>
    <xf numFmtId="0" fontId="1" fillId="0" borderId="0" xfId="0" applyFont="1" applyAlignment="1">
      <alignment horizontal="left" wrapText="1"/>
    </xf>
    <xf numFmtId="0" fontId="6" fillId="10" borderId="0" xfId="0" applyFont="1" applyFill="1" applyAlignment="1">
      <alignment horizontal="center" vertical="center"/>
    </xf>
    <xf numFmtId="0" fontId="7" fillId="10" borderId="0" xfId="0" applyFont="1" applyFill="1" applyAlignment="1">
      <alignment horizontal="left" vertical="center"/>
    </xf>
    <xf numFmtId="0" fontId="0" fillId="10" borderId="0" xfId="0" applyFill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2" fillId="0" borderId="2" xfId="0" applyFont="1" applyBorder="1" applyAlignment="1">
      <alignment wrapText="1"/>
    </xf>
    <xf numFmtId="0" fontId="0" fillId="9" borderId="4" xfId="0" applyFill="1" applyBorder="1"/>
    <xf numFmtId="2" fontId="0" fillId="9" borderId="2" xfId="0" applyNumberFormat="1" applyFill="1" applyBorder="1"/>
    <xf numFmtId="2" fontId="0" fillId="0" borderId="1" xfId="0" applyNumberFormat="1" applyBorder="1"/>
    <xf numFmtId="49" fontId="0" fillId="0" borderId="0" xfId="0" applyNumberFormat="1" applyAlignment="1">
      <alignment horizontal="center" vertical="center"/>
    </xf>
    <xf numFmtId="4" fontId="0" fillId="0" borderId="2" xfId="0" applyNumberFormat="1" applyBorder="1" applyAlignment="1">
      <alignment horizontal="right" vertical="center"/>
    </xf>
    <xf numFmtId="0" fontId="0" fillId="11" borderId="1" xfId="0" applyFill="1" applyBorder="1" applyAlignment="1">
      <alignment horizontal="center" vertical="center"/>
    </xf>
    <xf numFmtId="0" fontId="0" fillId="12" borderId="1" xfId="0" applyFill="1" applyBorder="1" applyAlignment="1">
      <alignment horizontal="center" vertical="center"/>
    </xf>
    <xf numFmtId="4" fontId="0" fillId="0" borderId="0" xfId="0" applyNumberFormat="1" applyAlignment="1">
      <alignment horizontal="right" vertical="center"/>
    </xf>
    <xf numFmtId="4" fontId="4" fillId="0" borderId="0" xfId="0" applyNumberFormat="1" applyFont="1" applyAlignment="1">
      <alignment horizontal="right" vertical="center"/>
    </xf>
    <xf numFmtId="0" fontId="5" fillId="11" borderId="1" xfId="0" applyFont="1" applyFill="1" applyBorder="1" applyAlignment="1">
      <alignment horizontal="center"/>
    </xf>
    <xf numFmtId="0" fontId="5" fillId="1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3" fontId="0" fillId="0" borderId="1" xfId="0" applyNumberFormat="1" applyBorder="1" applyAlignment="1">
      <alignment horizontal="center" vertical="center"/>
    </xf>
    <xf numFmtId="0" fontId="9" fillId="0" borderId="5" xfId="0" applyFont="1" applyBorder="1" applyAlignment="1">
      <alignment wrapText="1"/>
    </xf>
    <xf numFmtId="0" fontId="10" fillId="13" borderId="0" xfId="0" applyFont="1" applyFill="1" applyAlignment="1">
      <alignment vertical="center"/>
    </xf>
    <xf numFmtId="0" fontId="9" fillId="0" borderId="6" xfId="0" applyFont="1" applyBorder="1" applyAlignment="1">
      <alignment wrapText="1"/>
    </xf>
    <xf numFmtId="0" fontId="11" fillId="0" borderId="6" xfId="0" applyFont="1" applyBorder="1" applyAlignment="1">
      <alignment wrapText="1"/>
    </xf>
    <xf numFmtId="3" fontId="0" fillId="9" borderId="1" xfId="0" applyNumberFormat="1" applyFill="1" applyBorder="1" applyAlignment="1">
      <alignment horizontal="center" vertical="center"/>
    </xf>
    <xf numFmtId="3" fontId="0" fillId="6" borderId="1" xfId="0" applyNumberFormat="1" applyFill="1" applyBorder="1" applyAlignment="1" applyProtection="1">
      <alignment horizontal="center" vertical="center"/>
      <protection locked="0"/>
    </xf>
    <xf numFmtId="0" fontId="0" fillId="14" borderId="0" xfId="0" applyFill="1"/>
    <xf numFmtId="0" fontId="2" fillId="0" borderId="0" xfId="0" applyFont="1"/>
    <xf numFmtId="3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2" fontId="0" fillId="0" borderId="0" xfId="0" applyNumberFormat="1"/>
    <xf numFmtId="0" fontId="0" fillId="6" borderId="0" xfId="0" applyFill="1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0" fillId="6" borderId="1" xfId="0" applyFill="1" applyBorder="1" applyAlignment="1" applyProtection="1">
      <alignment horizontal="center"/>
      <protection locked="0"/>
    </xf>
    <xf numFmtId="0" fontId="0" fillId="2" borderId="0" xfId="0" applyFill="1" applyAlignment="1">
      <alignment horizontal="left"/>
    </xf>
    <xf numFmtId="0" fontId="0" fillId="3" borderId="0" xfId="0" applyFill="1" applyAlignment="1">
      <alignment horizontal="left"/>
    </xf>
    <xf numFmtId="0" fontId="2" fillId="9" borderId="2" xfId="0" applyFont="1" applyFill="1" applyBorder="1" applyAlignment="1">
      <alignment horizontal="left" wrapText="1"/>
    </xf>
    <xf numFmtId="0" fontId="2" fillId="9" borderId="3" xfId="0" applyFont="1" applyFill="1" applyBorder="1" applyAlignment="1">
      <alignment horizontal="left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5" fillId="0" borderId="0" xfId="0" applyFont="1"/>
    <xf numFmtId="0" fontId="16" fillId="15" borderId="0" xfId="0" applyFont="1" applyFill="1" applyAlignment="1">
      <alignment horizontal="left"/>
    </xf>
    <xf numFmtId="0" fontId="17" fillId="0" borderId="0" xfId="0" applyFont="1"/>
    <xf numFmtId="0" fontId="18" fillId="16" borderId="7" xfId="0" applyFont="1" applyFill="1" applyBorder="1" applyAlignment="1">
      <alignment horizontal="center"/>
    </xf>
    <xf numFmtId="0" fontId="18" fillId="16" borderId="6" xfId="0" applyFont="1" applyFill="1" applyBorder="1" applyAlignment="1">
      <alignment horizontal="center"/>
    </xf>
    <xf numFmtId="0" fontId="19" fillId="0" borderId="5" xfId="0" applyFont="1" applyBorder="1" applyAlignment="1">
      <alignment horizontal="center" wrapText="1"/>
    </xf>
    <xf numFmtId="0" fontId="19" fillId="0" borderId="5" xfId="0" applyFont="1" applyBorder="1" applyAlignment="1">
      <alignment horizontal="center"/>
    </xf>
    <xf numFmtId="0" fontId="18" fillId="16" borderId="8" xfId="0" applyFont="1" applyFill="1" applyBorder="1" applyAlignment="1">
      <alignment horizontal="center"/>
    </xf>
    <xf numFmtId="0" fontId="18" fillId="16" borderId="0" xfId="0" applyFont="1" applyFill="1" applyAlignment="1">
      <alignment wrapText="1"/>
    </xf>
    <xf numFmtId="0" fontId="19" fillId="17" borderId="1" xfId="0" applyFont="1" applyFill="1" applyBorder="1" applyAlignment="1">
      <alignment horizontal="center"/>
    </xf>
    <xf numFmtId="0" fontId="18" fillId="18" borderId="1" xfId="0" applyFont="1" applyFill="1" applyBorder="1" applyAlignment="1">
      <alignment wrapText="1"/>
    </xf>
    <xf numFmtId="0" fontId="19" fillId="0" borderId="9" xfId="0" applyFont="1" applyBorder="1" applyAlignment="1">
      <alignment horizontal="center"/>
    </xf>
    <xf numFmtId="164" fontId="19" fillId="15" borderId="9" xfId="0" applyNumberFormat="1" applyFont="1" applyFill="1" applyBorder="1" applyAlignment="1">
      <alignment horizontal="center"/>
    </xf>
    <xf numFmtId="0" fontId="10" fillId="16" borderId="0" xfId="0" applyFont="1" applyFill="1" applyAlignment="1">
      <alignment vertical="center"/>
    </xf>
    <xf numFmtId="0" fontId="16" fillId="16" borderId="0" xfId="0" applyFont="1" applyFill="1"/>
    <xf numFmtId="0" fontId="9" fillId="0" borderId="10" xfId="0" applyFont="1" applyBorder="1" applyAlignment="1">
      <alignment horizontal="left" wrapText="1"/>
    </xf>
    <xf numFmtId="0" fontId="17" fillId="0" borderId="11" xfId="0" applyFont="1" applyBorder="1"/>
    <xf numFmtId="0" fontId="17" fillId="0" borderId="6" xfId="0" applyFont="1" applyBorder="1"/>
    <xf numFmtId="4" fontId="16" fillId="0" borderId="5" xfId="0" applyNumberFormat="1" applyFont="1" applyBorder="1" applyAlignment="1">
      <alignment horizontal="right" vertical="center"/>
    </xf>
    <xf numFmtId="4" fontId="21" fillId="0" borderId="5" xfId="0" applyNumberFormat="1" applyFont="1" applyBorder="1" applyAlignment="1">
      <alignment horizontal="right" vertical="center"/>
    </xf>
    <xf numFmtId="49" fontId="20" fillId="0" borderId="9" xfId="0" applyNumberFormat="1" applyFont="1" applyBorder="1" applyAlignment="1">
      <alignment horizontal="center"/>
    </xf>
    <xf numFmtId="49" fontId="19" fillId="17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7B15-0332-48DA-83F2-131EF130E151}">
  <dimension ref="B2:G47"/>
  <sheetViews>
    <sheetView workbookViewId="0">
      <selection activeCell="E20" sqref="E20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4.83203125" customWidth="1"/>
    <col min="4" max="4" width="40" customWidth="1"/>
    <col min="5" max="5" width="16.33203125" customWidth="1"/>
    <col min="6" max="6" width="15.5" customWidth="1"/>
    <col min="7" max="7" width="17.5" customWidth="1"/>
  </cols>
  <sheetData>
    <row r="2" spans="2:7" x14ac:dyDescent="0.2">
      <c r="B2" s="23" t="s">
        <v>0</v>
      </c>
      <c r="C2" s="23"/>
    </row>
    <row r="3" spans="2:7" x14ac:dyDescent="0.2">
      <c r="B3" s="23"/>
      <c r="C3" s="23"/>
    </row>
    <row r="4" spans="2:7" x14ac:dyDescent="0.2">
      <c r="B4" s="51" t="s">
        <v>15</v>
      </c>
      <c r="C4" s="51"/>
      <c r="D4" s="51"/>
      <c r="E4" s="51"/>
      <c r="F4" s="51"/>
      <c r="G4" s="51"/>
    </row>
    <row r="6" spans="2:7" x14ac:dyDescent="0.2">
      <c r="B6" s="2" t="s">
        <v>1</v>
      </c>
      <c r="C6" s="2"/>
      <c r="D6" s="55" t="s">
        <v>86</v>
      </c>
      <c r="E6" s="55"/>
      <c r="F6" s="55"/>
      <c r="G6" s="55"/>
    </row>
    <row r="7" spans="2:7" x14ac:dyDescent="0.2">
      <c r="B7" s="3" t="s">
        <v>2</v>
      </c>
      <c r="C7" s="3"/>
      <c r="D7" s="56" t="s">
        <v>86</v>
      </c>
      <c r="E7" s="56"/>
      <c r="F7" s="56"/>
      <c r="G7" s="56"/>
    </row>
    <row r="9" spans="2:7" x14ac:dyDescent="0.2">
      <c r="B9" s="46" t="s">
        <v>66</v>
      </c>
      <c r="C9" s="46"/>
      <c r="D9" s="46" t="s">
        <v>67</v>
      </c>
      <c r="E9" s="54"/>
      <c r="F9" s="54"/>
      <c r="G9" s="54"/>
    </row>
    <row r="10" spans="2:7" x14ac:dyDescent="0.2">
      <c r="D10" s="46" t="s">
        <v>68</v>
      </c>
      <c r="E10" s="54"/>
      <c r="F10" s="54"/>
      <c r="G10" s="54"/>
    </row>
    <row r="12" spans="2:7" x14ac:dyDescent="0.2">
      <c r="E12" s="37" t="s">
        <v>31</v>
      </c>
      <c r="F12" s="35" t="s">
        <v>30</v>
      </c>
      <c r="G12" s="36" t="s">
        <v>32</v>
      </c>
    </row>
    <row r="13" spans="2:7" x14ac:dyDescent="0.2">
      <c r="B13" s="38" t="s">
        <v>28</v>
      </c>
      <c r="C13" s="29" t="s">
        <v>29</v>
      </c>
      <c r="D13" s="17" t="s">
        <v>91</v>
      </c>
      <c r="E13" s="28">
        <f>'Objekt 01'!$G$59</f>
        <v>0</v>
      </c>
      <c r="F13" s="28">
        <f>'Objekt 01'!$F$55</f>
        <v>17.68</v>
      </c>
      <c r="G13" s="28">
        <f>'Objekt 01'!$F$56</f>
        <v>17.399999999999999</v>
      </c>
    </row>
    <row r="14" spans="2:7" x14ac:dyDescent="0.2">
      <c r="B14" s="38"/>
      <c r="C14" s="29" t="s">
        <v>69</v>
      </c>
      <c r="D14" s="17" t="s">
        <v>92</v>
      </c>
      <c r="E14" s="28">
        <f>'Objekt 02'!$G$59</f>
        <v>0</v>
      </c>
      <c r="F14" s="28">
        <f>'Objekt 02'!$F$55</f>
        <v>49.92</v>
      </c>
      <c r="G14" s="28">
        <f>'Objekt 02'!$F$56</f>
        <v>46.4</v>
      </c>
    </row>
    <row r="15" spans="2:7" x14ac:dyDescent="0.2">
      <c r="C15" s="29" t="s">
        <v>88</v>
      </c>
      <c r="D15" s="17" t="s">
        <v>93</v>
      </c>
      <c r="E15" s="28">
        <f>'Objekt 03'!$G$59</f>
        <v>0</v>
      </c>
      <c r="F15" s="28">
        <f>'Objekt 03'!$F$55</f>
        <v>49.92</v>
      </c>
      <c r="G15" s="28">
        <f>'Objekt 03'!$F$56</f>
        <v>46.4</v>
      </c>
    </row>
    <row r="16" spans="2:7" ht="18" customHeight="1" x14ac:dyDescent="0.2">
      <c r="C16" s="29" t="s">
        <v>89</v>
      </c>
      <c r="D16" s="17" t="s">
        <v>94</v>
      </c>
      <c r="E16" s="28">
        <f>'Objekt 04'!$G$59</f>
        <v>0</v>
      </c>
      <c r="F16" s="28">
        <f>'Objekt 04'!$F$55</f>
        <v>49.92</v>
      </c>
      <c r="G16" s="28">
        <f>'Objekt 04'!$F$56</f>
        <v>46.4</v>
      </c>
    </row>
    <row r="17" spans="2:7" x14ac:dyDescent="0.2">
      <c r="B17" s="15"/>
      <c r="C17" s="29" t="s">
        <v>90</v>
      </c>
      <c r="D17" s="17" t="s">
        <v>95</v>
      </c>
      <c r="E17" s="28">
        <f>'Objekt 05'!$G$59</f>
        <v>0</v>
      </c>
      <c r="F17" s="28">
        <f>'Objekt 05'!$F$55</f>
        <v>19.239999999999998</v>
      </c>
      <c r="G17" s="28">
        <f>'Objekt 05'!$F$56</f>
        <v>17.399999999999999</v>
      </c>
    </row>
    <row r="18" spans="2:7" x14ac:dyDescent="0.2">
      <c r="B18" s="15"/>
      <c r="C18" s="29" t="s">
        <v>87</v>
      </c>
      <c r="D18" s="17" t="s">
        <v>96</v>
      </c>
      <c r="E18" s="28">
        <f>'Objekt 06'!$G$59</f>
        <v>0</v>
      </c>
      <c r="F18" s="28">
        <f>'Objekt 06'!$F$55</f>
        <v>49.92</v>
      </c>
      <c r="G18" s="28">
        <f>'Objekt 06'!$F$56</f>
        <v>46.4</v>
      </c>
    </row>
    <row r="19" spans="2:7" x14ac:dyDescent="0.2">
      <c r="B19" s="15" t="s">
        <v>103</v>
      </c>
      <c r="C19" s="29" t="s">
        <v>104</v>
      </c>
      <c r="D19" s="17" t="s">
        <v>105</v>
      </c>
      <c r="E19" s="28">
        <f>EM!F26</f>
        <v>0</v>
      </c>
      <c r="F19" s="50"/>
      <c r="G19" s="50"/>
    </row>
    <row r="20" spans="2:7" x14ac:dyDescent="0.2">
      <c r="C20" s="29"/>
      <c r="D20" s="24"/>
    </row>
    <row r="21" spans="2:7" ht="22" customHeight="1" x14ac:dyDescent="0.2">
      <c r="C21" s="29"/>
      <c r="D21" s="13" t="s">
        <v>11</v>
      </c>
      <c r="E21" s="14"/>
      <c r="F21" s="31" t="s">
        <v>33</v>
      </c>
      <c r="G21" s="32" t="s">
        <v>34</v>
      </c>
    </row>
    <row r="22" spans="2:7" x14ac:dyDescent="0.2">
      <c r="C22" s="29"/>
      <c r="D22" s="25" t="s">
        <v>12</v>
      </c>
      <c r="E22" s="30">
        <f>SUM(E13:E18)</f>
        <v>0</v>
      </c>
      <c r="F22" s="12">
        <f>SUM(F13:F18)</f>
        <v>236.60000000000002</v>
      </c>
      <c r="G22" s="12">
        <f>SUM(G13:G18)</f>
        <v>220.4</v>
      </c>
    </row>
    <row r="23" spans="2:7" ht="46.5" customHeight="1" x14ac:dyDescent="0.2">
      <c r="C23" s="29"/>
      <c r="D23" s="25" t="s">
        <v>36</v>
      </c>
      <c r="E23" s="12">
        <f>0.21*E22</f>
        <v>0</v>
      </c>
      <c r="F23" s="33"/>
      <c r="G23" s="33"/>
    </row>
    <row r="24" spans="2:7" x14ac:dyDescent="0.2">
      <c r="C24" s="29"/>
      <c r="D24" s="25" t="s">
        <v>13</v>
      </c>
      <c r="E24" s="16">
        <f>E23+E22</f>
        <v>0</v>
      </c>
      <c r="F24" s="34"/>
      <c r="G24" s="34"/>
    </row>
    <row r="25" spans="2:7" ht="33.75" customHeight="1" x14ac:dyDescent="0.2">
      <c r="C25" s="29"/>
    </row>
    <row r="26" spans="2:7" x14ac:dyDescent="0.2">
      <c r="C26" s="29"/>
      <c r="D26" s="53" t="s">
        <v>39</v>
      </c>
      <c r="E26" s="53"/>
      <c r="F26" s="53"/>
      <c r="G26" s="53"/>
    </row>
    <row r="27" spans="2:7" x14ac:dyDescent="0.2">
      <c r="C27" s="29"/>
    </row>
    <row r="28" spans="2:7" x14ac:dyDescent="0.2">
      <c r="C28" s="29"/>
      <c r="D28" s="52" t="s">
        <v>38</v>
      </c>
      <c r="E28" s="52"/>
      <c r="F28" s="52"/>
      <c r="G28" s="52"/>
    </row>
    <row r="29" spans="2:7" x14ac:dyDescent="0.2">
      <c r="C29" s="29"/>
    </row>
    <row r="30" spans="2:7" x14ac:dyDescent="0.2">
      <c r="C30" s="29"/>
      <c r="D30" s="52" t="s">
        <v>40</v>
      </c>
      <c r="E30" s="52"/>
      <c r="F30" s="52"/>
      <c r="G30" s="52"/>
    </row>
    <row r="31" spans="2:7" x14ac:dyDescent="0.2">
      <c r="C31" s="29"/>
    </row>
    <row r="32" spans="2:7" x14ac:dyDescent="0.2">
      <c r="C32" s="29"/>
    </row>
    <row r="33" spans="3:3" x14ac:dyDescent="0.2">
      <c r="C33" s="29"/>
    </row>
    <row r="34" spans="3:3" x14ac:dyDescent="0.2">
      <c r="C34" s="29"/>
    </row>
    <row r="35" spans="3:3" x14ac:dyDescent="0.2">
      <c r="C35" s="29"/>
    </row>
    <row r="36" spans="3:3" x14ac:dyDescent="0.2">
      <c r="C36" s="29"/>
    </row>
    <row r="37" spans="3:3" x14ac:dyDescent="0.2">
      <c r="C37" s="29"/>
    </row>
    <row r="38" spans="3:3" x14ac:dyDescent="0.2">
      <c r="C38" s="29"/>
    </row>
    <row r="39" spans="3:3" x14ac:dyDescent="0.2">
      <c r="C39" s="29"/>
    </row>
    <row r="40" spans="3:3" x14ac:dyDescent="0.2">
      <c r="C40" s="15"/>
    </row>
    <row r="41" spans="3:3" x14ac:dyDescent="0.2">
      <c r="C41" s="15"/>
    </row>
    <row r="42" spans="3:3" x14ac:dyDescent="0.2">
      <c r="C42" s="15"/>
    </row>
    <row r="43" spans="3:3" x14ac:dyDescent="0.2">
      <c r="C43" s="15"/>
    </row>
    <row r="44" spans="3:3" x14ac:dyDescent="0.2">
      <c r="C44" s="15"/>
    </row>
    <row r="45" spans="3:3" x14ac:dyDescent="0.2">
      <c r="C45" s="15"/>
    </row>
    <row r="46" spans="3:3" x14ac:dyDescent="0.2">
      <c r="C46" s="15"/>
    </row>
    <row r="47" spans="3:3" x14ac:dyDescent="0.2">
      <c r="C47" s="15"/>
    </row>
  </sheetData>
  <mergeCells count="8">
    <mergeCell ref="B4:G4"/>
    <mergeCell ref="D30:G30"/>
    <mergeCell ref="D28:G28"/>
    <mergeCell ref="D26:G26"/>
    <mergeCell ref="E9:G9"/>
    <mergeCell ref="E10:G10"/>
    <mergeCell ref="D6:G6"/>
    <mergeCell ref="D7:G7"/>
  </mergeCells>
  <pageMargins left="0.7" right="0.7" top="0.78740157499999996" bottom="0.78740157499999996" header="0.3" footer="0.3"/>
  <pageSetup paperSize="9" orientation="portrait" r:id="rId1"/>
  <ignoredErrors>
    <ignoredError sqref="C1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63"/>
  <sheetViews>
    <sheetView workbookViewId="0">
      <selection activeCell="J56" sqref="J56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5" t="str">
        <f>Rekapitulace!D6</f>
        <v>Komunální FVE - Přibyslav</v>
      </c>
      <c r="D4" s="55"/>
      <c r="E4" s="55"/>
      <c r="F4" s="55"/>
      <c r="G4" s="55"/>
    </row>
    <row r="5" spans="2:9" x14ac:dyDescent="0.2">
      <c r="B5" s="3" t="s">
        <v>2</v>
      </c>
      <c r="C5" s="56" t="str">
        <f>Rekapitulace!D7</f>
        <v>Komunální FVE - Přibyslav</v>
      </c>
      <c r="D5" s="56"/>
      <c r="E5" s="56"/>
      <c r="F5" s="56"/>
      <c r="G5" s="56"/>
    </row>
    <row r="7" spans="2:9" x14ac:dyDescent="0.2">
      <c r="B7" s="51" t="s">
        <v>15</v>
      </c>
      <c r="C7" s="51"/>
      <c r="D7" s="51"/>
      <c r="E7" s="51"/>
      <c r="F7" s="51"/>
      <c r="G7" s="51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27</v>
      </c>
      <c r="C9" s="20" t="str">
        <f>Rekapitulace!D13</f>
        <v>Bechyňovo náměstí 1, 582 22 Přibyslav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46</v>
      </c>
      <c r="D11" s="8"/>
      <c r="E11" s="8"/>
      <c r="F11" s="8"/>
      <c r="G11" s="8"/>
    </row>
    <row r="12" spans="2:9" x14ac:dyDescent="0.2">
      <c r="B12" s="10">
        <v>1</v>
      </c>
      <c r="C12" s="11" t="s">
        <v>70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97</v>
      </c>
    </row>
    <row r="13" spans="2:9" x14ac:dyDescent="0.2">
      <c r="B13" s="10">
        <v>2</v>
      </c>
      <c r="C13" s="11" t="s">
        <v>83</v>
      </c>
      <c r="D13" s="44">
        <v>34</v>
      </c>
      <c r="E13" s="10" t="s">
        <v>35</v>
      </c>
      <c r="F13" s="1">
        <v>0</v>
      </c>
      <c r="G13" s="12">
        <f t="shared" si="0"/>
        <v>0</v>
      </c>
      <c r="I13" s="47" t="s">
        <v>61</v>
      </c>
    </row>
    <row r="14" spans="2:9" x14ac:dyDescent="0.2">
      <c r="B14" s="10">
        <v>3</v>
      </c>
      <c r="C14" s="11" t="s">
        <v>78</v>
      </c>
      <c r="D14" s="10">
        <v>2</v>
      </c>
      <c r="E14" s="10" t="s">
        <v>35</v>
      </c>
      <c r="F14" s="1">
        <v>0</v>
      </c>
      <c r="G14" s="12">
        <f t="shared" si="0"/>
        <v>0</v>
      </c>
      <c r="I14" s="47" t="s">
        <v>63</v>
      </c>
    </row>
    <row r="15" spans="2:9" x14ac:dyDescent="0.2">
      <c r="B15" s="10">
        <v>4</v>
      </c>
      <c r="C15" s="11" t="s">
        <v>9</v>
      </c>
      <c r="D15" s="44">
        <v>34</v>
      </c>
      <c r="E15" s="10" t="s">
        <v>8</v>
      </c>
      <c r="F15" s="1">
        <v>0</v>
      </c>
      <c r="G15" s="12">
        <f t="shared" si="0"/>
        <v>0</v>
      </c>
      <c r="I15" s="47" t="s">
        <v>61</v>
      </c>
    </row>
    <row r="16" spans="2:9" x14ac:dyDescent="0.2">
      <c r="B16" s="10">
        <v>5</v>
      </c>
      <c r="C16" s="40" t="s">
        <v>41</v>
      </c>
      <c r="D16" s="39">
        <v>14</v>
      </c>
      <c r="E16" s="10" t="s">
        <v>43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42</v>
      </c>
      <c r="D17" s="39">
        <v>16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71</v>
      </c>
      <c r="D18" s="48">
        <v>4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72</v>
      </c>
      <c r="D19" s="39">
        <v>1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79</v>
      </c>
      <c r="D20" s="44">
        <v>34</v>
      </c>
      <c r="E20" s="10" t="s">
        <v>8</v>
      </c>
      <c r="F20" s="1">
        <v>0</v>
      </c>
      <c r="G20" s="12">
        <f t="shared" si="0"/>
        <v>0</v>
      </c>
      <c r="I20" s="47" t="s">
        <v>61</v>
      </c>
    </row>
    <row r="21" spans="2:9" x14ac:dyDescent="0.2">
      <c r="B21" s="10">
        <v>10</v>
      </c>
      <c r="C21" s="40" t="s">
        <v>44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45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47</v>
      </c>
      <c r="D23" s="8"/>
      <c r="E23" s="8"/>
      <c r="F23" s="8"/>
      <c r="G23" s="8"/>
    </row>
    <row r="24" spans="2:9" x14ac:dyDescent="0.2">
      <c r="B24" s="10">
        <v>12</v>
      </c>
      <c r="C24" s="40" t="s">
        <v>48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73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74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49">
        <v>4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49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50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62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51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64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52</v>
      </c>
      <c r="D35" s="10">
        <v>1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53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54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55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76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100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56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80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81</v>
      </c>
      <c r="D48" s="8"/>
      <c r="E48" s="8"/>
      <c r="F48" s="8"/>
      <c r="G48" s="8"/>
    </row>
    <row r="49" spans="2:7" x14ac:dyDescent="0.2">
      <c r="B49" s="10">
        <v>34</v>
      </c>
      <c r="C49" s="40" t="s">
        <v>65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57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58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59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60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7" t="s">
        <v>21</v>
      </c>
      <c r="D55" s="58"/>
      <c r="E55" s="58"/>
      <c r="F55" s="27">
        <v>17.68</v>
      </c>
      <c r="G55" s="26" t="s">
        <v>25</v>
      </c>
    </row>
    <row r="56" spans="2:7" x14ac:dyDescent="0.2">
      <c r="C56" s="57" t="s">
        <v>85</v>
      </c>
      <c r="D56" s="58"/>
      <c r="E56" s="58"/>
      <c r="F56" s="27">
        <v>17.399999999999999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1" t="s">
        <v>23</v>
      </c>
      <c r="D59" s="62"/>
      <c r="E59" s="62"/>
      <c r="F59" s="63"/>
      <c r="G59" s="12">
        <f>SUM(G12:G22,G41:G43,G24:G39,G45:G47,G49:G53)</f>
        <v>0</v>
      </c>
    </row>
    <row r="60" spans="2:7" x14ac:dyDescent="0.2">
      <c r="B60" s="15"/>
      <c r="C60" s="61" t="s">
        <v>36</v>
      </c>
      <c r="D60" s="62"/>
      <c r="E60" s="62"/>
      <c r="F60" s="63"/>
      <c r="G60" s="12">
        <f>0.21*G59</f>
        <v>0</v>
      </c>
    </row>
    <row r="61" spans="2:7" x14ac:dyDescent="0.2">
      <c r="B61" s="15"/>
      <c r="C61" s="61" t="s">
        <v>24</v>
      </c>
      <c r="D61" s="62"/>
      <c r="E61" s="62"/>
      <c r="F61" s="63"/>
      <c r="G61" s="16">
        <f>G60+G59</f>
        <v>0</v>
      </c>
    </row>
    <row r="63" spans="2:7" ht="53.25" customHeight="1" x14ac:dyDescent="0.2">
      <c r="C63" s="59" t="s">
        <v>75</v>
      </c>
      <c r="D63" s="60"/>
      <c r="E63" s="60"/>
      <c r="F63" s="60"/>
      <c r="G63" s="60"/>
    </row>
  </sheetData>
  <mergeCells count="9">
    <mergeCell ref="C4:G4"/>
    <mergeCell ref="B7:G7"/>
    <mergeCell ref="C55:E55"/>
    <mergeCell ref="C56:E56"/>
    <mergeCell ref="C63:G63"/>
    <mergeCell ref="C59:F59"/>
    <mergeCell ref="C60:F60"/>
    <mergeCell ref="C61:F61"/>
    <mergeCell ref="C5:G5"/>
  </mergeCells>
  <conditionalFormatting sqref="D12">
    <cfRule type="cellIs" dxfId="5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5C8B0-EDCB-4BEC-8CE3-F25F7E018141}">
  <dimension ref="B2:I63"/>
  <sheetViews>
    <sheetView topLeftCell="A17" workbookViewId="0">
      <selection activeCell="H52" sqref="H52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5" t="str">
        <f>Rekapitulace!D6</f>
        <v>Komunální FVE - Přibyslav</v>
      </c>
      <c r="D4" s="55"/>
      <c r="E4" s="55"/>
      <c r="F4" s="55"/>
      <c r="G4" s="55"/>
    </row>
    <row r="5" spans="2:9" x14ac:dyDescent="0.2">
      <c r="B5" s="3" t="s">
        <v>2</v>
      </c>
      <c r="C5" s="56" t="str">
        <f>Rekapitulace!D7</f>
        <v>Komunální FVE - Přibyslav</v>
      </c>
      <c r="D5" s="56"/>
      <c r="E5" s="56"/>
      <c r="F5" s="56"/>
      <c r="G5" s="56"/>
    </row>
    <row r="7" spans="2:9" x14ac:dyDescent="0.2">
      <c r="B7" s="51" t="s">
        <v>15</v>
      </c>
      <c r="C7" s="51"/>
      <c r="D7" s="51"/>
      <c r="E7" s="51"/>
      <c r="F7" s="51"/>
      <c r="G7" s="51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77</v>
      </c>
      <c r="C9" s="20" t="str">
        <f>Rekapitulace!D14</f>
        <v>Bechyňovo náměstí 33, 582 22 Přibyslav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46</v>
      </c>
      <c r="D11" s="8"/>
      <c r="E11" s="8"/>
      <c r="F11" s="8"/>
      <c r="G11" s="8"/>
    </row>
    <row r="12" spans="2:9" x14ac:dyDescent="0.2">
      <c r="B12" s="10">
        <v>1</v>
      </c>
      <c r="C12" s="11" t="s">
        <v>70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98</v>
      </c>
    </row>
    <row r="13" spans="2:9" x14ac:dyDescent="0.2">
      <c r="B13" s="10">
        <v>2</v>
      </c>
      <c r="C13" s="11" t="s">
        <v>83</v>
      </c>
      <c r="D13" s="44">
        <v>96</v>
      </c>
      <c r="E13" s="10" t="s">
        <v>35</v>
      </c>
      <c r="F13" s="1">
        <v>0</v>
      </c>
      <c r="G13" s="12">
        <f t="shared" si="0"/>
        <v>0</v>
      </c>
      <c r="I13" s="47" t="s">
        <v>61</v>
      </c>
    </row>
    <row r="14" spans="2:9" x14ac:dyDescent="0.2">
      <c r="B14" s="10">
        <v>3</v>
      </c>
      <c r="C14" s="11" t="s">
        <v>101</v>
      </c>
      <c r="D14" s="10">
        <v>4</v>
      </c>
      <c r="E14" s="10" t="s">
        <v>35</v>
      </c>
      <c r="F14" s="1">
        <v>0</v>
      </c>
      <c r="G14" s="12">
        <f t="shared" si="0"/>
        <v>0</v>
      </c>
      <c r="I14" s="47" t="s">
        <v>82</v>
      </c>
    </row>
    <row r="15" spans="2:9" x14ac:dyDescent="0.2">
      <c r="B15" s="10">
        <v>4</v>
      </c>
      <c r="C15" s="11" t="s">
        <v>9</v>
      </c>
      <c r="D15" s="44">
        <v>96</v>
      </c>
      <c r="E15" s="10" t="s">
        <v>8</v>
      </c>
      <c r="F15" s="1">
        <v>0</v>
      </c>
      <c r="G15" s="12">
        <f t="shared" si="0"/>
        <v>0</v>
      </c>
      <c r="I15" s="47" t="s">
        <v>61</v>
      </c>
    </row>
    <row r="16" spans="2:9" x14ac:dyDescent="0.2">
      <c r="B16" s="10">
        <v>5</v>
      </c>
      <c r="C16" s="40" t="s">
        <v>41</v>
      </c>
      <c r="D16" s="39">
        <v>40</v>
      </c>
      <c r="E16" s="10" t="s">
        <v>43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42</v>
      </c>
      <c r="D17" s="39">
        <v>45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71</v>
      </c>
      <c r="D18" s="39">
        <v>8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72</v>
      </c>
      <c r="D19" s="39">
        <v>2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79</v>
      </c>
      <c r="D20" s="44">
        <v>96</v>
      </c>
      <c r="E20" s="10" t="s">
        <v>8</v>
      </c>
      <c r="F20" s="1">
        <v>0</v>
      </c>
      <c r="G20" s="12">
        <f t="shared" si="0"/>
        <v>0</v>
      </c>
      <c r="I20" s="47" t="s">
        <v>61</v>
      </c>
    </row>
    <row r="21" spans="2:9" x14ac:dyDescent="0.2">
      <c r="B21" s="10">
        <v>10</v>
      </c>
      <c r="C21" s="40" t="s">
        <v>44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45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47</v>
      </c>
      <c r="D23" s="8"/>
      <c r="E23" s="8"/>
      <c r="F23" s="8"/>
      <c r="G23" s="8"/>
    </row>
    <row r="24" spans="2:9" x14ac:dyDescent="0.2">
      <c r="B24" s="10">
        <v>12</v>
      </c>
      <c r="C24" s="40" t="s">
        <v>48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73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74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10">
        <v>8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49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50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62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51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64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52</v>
      </c>
      <c r="D35" s="10">
        <v>2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53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54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55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76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102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56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80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81</v>
      </c>
      <c r="D48" s="8"/>
      <c r="E48" s="8"/>
      <c r="F48" s="8"/>
      <c r="G48" s="8"/>
    </row>
    <row r="49" spans="2:7" x14ac:dyDescent="0.2">
      <c r="B49" s="10">
        <v>34</v>
      </c>
      <c r="C49" s="40" t="s">
        <v>65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57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58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59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60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7" t="s">
        <v>21</v>
      </c>
      <c r="D55" s="58"/>
      <c r="E55" s="58"/>
      <c r="F55" s="27">
        <v>49.92</v>
      </c>
      <c r="G55" s="26" t="s">
        <v>25</v>
      </c>
    </row>
    <row r="56" spans="2:7" x14ac:dyDescent="0.2">
      <c r="C56" s="57" t="s">
        <v>85</v>
      </c>
      <c r="D56" s="58"/>
      <c r="E56" s="58"/>
      <c r="F56" s="27">
        <v>46.4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1" t="s">
        <v>23</v>
      </c>
      <c r="D59" s="62"/>
      <c r="E59" s="62"/>
      <c r="F59" s="63"/>
      <c r="G59" s="12">
        <f>SUM(G12:G22,G41:G43,G24:G39,G45:G47,G49:G53)</f>
        <v>0</v>
      </c>
    </row>
    <row r="60" spans="2:7" x14ac:dyDescent="0.2">
      <c r="B60" s="15"/>
      <c r="C60" s="61" t="s">
        <v>36</v>
      </c>
      <c r="D60" s="62"/>
      <c r="E60" s="62"/>
      <c r="F60" s="63"/>
      <c r="G60" s="12">
        <f>0.21*G59</f>
        <v>0</v>
      </c>
    </row>
    <row r="61" spans="2:7" x14ac:dyDescent="0.2">
      <c r="B61" s="15"/>
      <c r="C61" s="61" t="s">
        <v>24</v>
      </c>
      <c r="D61" s="62"/>
      <c r="E61" s="62"/>
      <c r="F61" s="63"/>
      <c r="G61" s="16">
        <f>G60+G59</f>
        <v>0</v>
      </c>
    </row>
    <row r="63" spans="2:7" ht="53.25" customHeight="1" x14ac:dyDescent="0.2">
      <c r="C63" s="59" t="s">
        <v>75</v>
      </c>
      <c r="D63" s="60"/>
      <c r="E63" s="60"/>
      <c r="F63" s="60"/>
      <c r="G63" s="60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4" priority="1" operator="greaterThan">
      <formula>51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C70AC8-7133-BE46-8B14-F899AEF418BA}">
  <dimension ref="B2:I63"/>
  <sheetViews>
    <sheetView topLeftCell="A19" workbookViewId="0">
      <selection activeCell="I55" sqref="I55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5" t="str">
        <f>Rekapitulace!D6</f>
        <v>Komunální FVE - Přibyslav</v>
      </c>
      <c r="D4" s="55"/>
      <c r="E4" s="55"/>
      <c r="F4" s="55"/>
      <c r="G4" s="55"/>
    </row>
    <row r="5" spans="2:9" x14ac:dyDescent="0.2">
      <c r="B5" s="3" t="s">
        <v>2</v>
      </c>
      <c r="C5" s="56" t="str">
        <f>Rekapitulace!D7</f>
        <v>Komunální FVE - Přibyslav</v>
      </c>
      <c r="D5" s="56"/>
      <c r="E5" s="56"/>
      <c r="F5" s="56"/>
      <c r="G5" s="56"/>
    </row>
    <row r="7" spans="2:9" x14ac:dyDescent="0.2">
      <c r="B7" s="51" t="s">
        <v>15</v>
      </c>
      <c r="C7" s="51"/>
      <c r="D7" s="51"/>
      <c r="E7" s="51"/>
      <c r="F7" s="51"/>
      <c r="G7" s="51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27</v>
      </c>
      <c r="C9" s="20" t="str">
        <f>Rekapitulace!D15</f>
        <v>Bezručova 683, 582 22 Přibyslav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46</v>
      </c>
      <c r="D11" s="8"/>
      <c r="E11" s="8"/>
      <c r="F11" s="8"/>
      <c r="G11" s="8"/>
    </row>
    <row r="12" spans="2:9" x14ac:dyDescent="0.2">
      <c r="B12" s="10">
        <v>1</v>
      </c>
      <c r="C12" s="11" t="s">
        <v>70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98</v>
      </c>
    </row>
    <row r="13" spans="2:9" x14ac:dyDescent="0.2">
      <c r="B13" s="10">
        <v>2</v>
      </c>
      <c r="C13" s="11" t="s">
        <v>83</v>
      </c>
      <c r="D13" s="44">
        <v>96</v>
      </c>
      <c r="E13" s="10" t="s">
        <v>35</v>
      </c>
      <c r="F13" s="1">
        <v>0</v>
      </c>
      <c r="G13" s="12">
        <f t="shared" si="0"/>
        <v>0</v>
      </c>
      <c r="I13" s="47" t="s">
        <v>61</v>
      </c>
    </row>
    <row r="14" spans="2:9" x14ac:dyDescent="0.2">
      <c r="B14" s="10">
        <v>3</v>
      </c>
      <c r="C14" s="11" t="s">
        <v>101</v>
      </c>
      <c r="D14" s="10">
        <v>4</v>
      </c>
      <c r="E14" s="10" t="s">
        <v>35</v>
      </c>
      <c r="F14" s="1">
        <v>0</v>
      </c>
      <c r="G14" s="12">
        <f t="shared" si="0"/>
        <v>0</v>
      </c>
      <c r="I14" s="47" t="s">
        <v>63</v>
      </c>
    </row>
    <row r="15" spans="2:9" x14ac:dyDescent="0.2">
      <c r="B15" s="10">
        <v>4</v>
      </c>
      <c r="C15" s="11" t="s">
        <v>9</v>
      </c>
      <c r="D15" s="44">
        <v>96</v>
      </c>
      <c r="E15" s="10" t="s">
        <v>8</v>
      </c>
      <c r="F15" s="1">
        <v>0</v>
      </c>
      <c r="G15" s="12">
        <f t="shared" si="0"/>
        <v>0</v>
      </c>
      <c r="I15" s="47" t="s">
        <v>61</v>
      </c>
    </row>
    <row r="16" spans="2:9" x14ac:dyDescent="0.2">
      <c r="B16" s="10">
        <v>5</v>
      </c>
      <c r="C16" s="40" t="s">
        <v>41</v>
      </c>
      <c r="D16" s="39">
        <v>40</v>
      </c>
      <c r="E16" s="10" t="s">
        <v>43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42</v>
      </c>
      <c r="D17" s="39">
        <v>45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71</v>
      </c>
      <c r="D18" s="48">
        <v>8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72</v>
      </c>
      <c r="D19" s="39">
        <v>2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79</v>
      </c>
      <c r="D20" s="44">
        <v>96</v>
      </c>
      <c r="E20" s="10" t="s">
        <v>8</v>
      </c>
      <c r="F20" s="1">
        <v>0</v>
      </c>
      <c r="G20" s="12">
        <f t="shared" si="0"/>
        <v>0</v>
      </c>
      <c r="I20" s="47" t="s">
        <v>61</v>
      </c>
    </row>
    <row r="21" spans="2:9" x14ac:dyDescent="0.2">
      <c r="B21" s="10">
        <v>10</v>
      </c>
      <c r="C21" s="40" t="s">
        <v>44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45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47</v>
      </c>
      <c r="D23" s="8"/>
      <c r="E23" s="8"/>
      <c r="F23" s="8"/>
      <c r="G23" s="8"/>
    </row>
    <row r="24" spans="2:9" x14ac:dyDescent="0.2">
      <c r="B24" s="10">
        <v>12</v>
      </c>
      <c r="C24" s="40" t="s">
        <v>48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73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74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49">
        <v>8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49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50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62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51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64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52</v>
      </c>
      <c r="D35" s="10">
        <v>2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53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54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55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76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84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56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80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81</v>
      </c>
      <c r="D48" s="8"/>
      <c r="E48" s="8"/>
      <c r="F48" s="8"/>
      <c r="G48" s="8"/>
    </row>
    <row r="49" spans="2:7" x14ac:dyDescent="0.2">
      <c r="B49" s="10">
        <v>34</v>
      </c>
      <c r="C49" s="40" t="s">
        <v>65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57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58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59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60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7" t="s">
        <v>21</v>
      </c>
      <c r="D55" s="58"/>
      <c r="E55" s="58"/>
      <c r="F55" s="27">
        <v>49.92</v>
      </c>
      <c r="G55" s="26" t="s">
        <v>25</v>
      </c>
    </row>
    <row r="56" spans="2:7" x14ac:dyDescent="0.2">
      <c r="C56" s="57" t="s">
        <v>85</v>
      </c>
      <c r="D56" s="58"/>
      <c r="E56" s="58"/>
      <c r="F56" s="27">
        <v>46.4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1" t="s">
        <v>23</v>
      </c>
      <c r="D59" s="62"/>
      <c r="E59" s="62"/>
      <c r="F59" s="63"/>
      <c r="G59" s="12">
        <f>SUM(G12:G22,G41:G43,G24:G39,G45:G47,G49:G53)</f>
        <v>0</v>
      </c>
    </row>
    <row r="60" spans="2:7" x14ac:dyDescent="0.2">
      <c r="B60" s="15"/>
      <c r="C60" s="61" t="s">
        <v>36</v>
      </c>
      <c r="D60" s="62"/>
      <c r="E60" s="62"/>
      <c r="F60" s="63"/>
      <c r="G60" s="12">
        <f>0.21*G59</f>
        <v>0</v>
      </c>
    </row>
    <row r="61" spans="2:7" x14ac:dyDescent="0.2">
      <c r="B61" s="15"/>
      <c r="C61" s="61" t="s">
        <v>24</v>
      </c>
      <c r="D61" s="62"/>
      <c r="E61" s="62"/>
      <c r="F61" s="63"/>
      <c r="G61" s="16">
        <f>G60+G59</f>
        <v>0</v>
      </c>
    </row>
    <row r="63" spans="2:7" ht="53.25" customHeight="1" x14ac:dyDescent="0.2">
      <c r="C63" s="59" t="s">
        <v>75</v>
      </c>
      <c r="D63" s="60"/>
      <c r="E63" s="60"/>
      <c r="F63" s="60"/>
      <c r="G63" s="60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3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E49EB9-FE80-404D-9A8D-489A3E7E3A9E}">
  <dimension ref="B2:I63"/>
  <sheetViews>
    <sheetView topLeftCell="B16" workbookViewId="0">
      <selection activeCell="K52" sqref="K52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5" t="str">
        <f>Rekapitulace!D6</f>
        <v>Komunální FVE - Přibyslav</v>
      </c>
      <c r="D4" s="55"/>
      <c r="E4" s="55"/>
      <c r="F4" s="55"/>
      <c r="G4" s="55"/>
    </row>
    <row r="5" spans="2:9" x14ac:dyDescent="0.2">
      <c r="B5" s="3" t="s">
        <v>2</v>
      </c>
      <c r="C5" s="56" t="str">
        <f>Rekapitulace!D7</f>
        <v>Komunální FVE - Přibyslav</v>
      </c>
      <c r="D5" s="56"/>
      <c r="E5" s="56"/>
      <c r="F5" s="56"/>
      <c r="G5" s="56"/>
    </row>
    <row r="7" spans="2:9" x14ac:dyDescent="0.2">
      <c r="B7" s="51" t="s">
        <v>15</v>
      </c>
      <c r="C7" s="51"/>
      <c r="D7" s="51"/>
      <c r="E7" s="51"/>
      <c r="F7" s="51"/>
      <c r="G7" s="51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27</v>
      </c>
      <c r="C9" s="20" t="str">
        <f>Rekapitulace!D16</f>
        <v>Česká 34, 582 22 Přibyslav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46</v>
      </c>
      <c r="D11" s="8"/>
      <c r="E11" s="8"/>
      <c r="F11" s="8"/>
      <c r="G11" s="8"/>
    </row>
    <row r="12" spans="2:9" x14ac:dyDescent="0.2">
      <c r="B12" s="10">
        <v>1</v>
      </c>
      <c r="C12" s="11" t="s">
        <v>70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98</v>
      </c>
    </row>
    <row r="13" spans="2:9" x14ac:dyDescent="0.2">
      <c r="B13" s="10">
        <v>2</v>
      </c>
      <c r="C13" s="11" t="s">
        <v>83</v>
      </c>
      <c r="D13" s="44">
        <v>96</v>
      </c>
      <c r="E13" s="10" t="s">
        <v>35</v>
      </c>
      <c r="F13" s="1">
        <v>0</v>
      </c>
      <c r="G13" s="12">
        <f t="shared" si="0"/>
        <v>0</v>
      </c>
      <c r="I13" s="47" t="s">
        <v>61</v>
      </c>
    </row>
    <row r="14" spans="2:9" x14ac:dyDescent="0.2">
      <c r="B14" s="10">
        <v>3</v>
      </c>
      <c r="C14" s="11" t="s">
        <v>101</v>
      </c>
      <c r="D14" s="10">
        <v>4</v>
      </c>
      <c r="E14" s="10" t="s">
        <v>35</v>
      </c>
      <c r="F14" s="1">
        <v>0</v>
      </c>
      <c r="G14" s="12">
        <f t="shared" si="0"/>
        <v>0</v>
      </c>
      <c r="I14" s="47" t="s">
        <v>63</v>
      </c>
    </row>
    <row r="15" spans="2:9" x14ac:dyDescent="0.2">
      <c r="B15" s="10">
        <v>4</v>
      </c>
      <c r="C15" s="11" t="s">
        <v>9</v>
      </c>
      <c r="D15" s="44">
        <v>96</v>
      </c>
      <c r="E15" s="10" t="s">
        <v>8</v>
      </c>
      <c r="F15" s="1">
        <v>0</v>
      </c>
      <c r="G15" s="12">
        <f t="shared" si="0"/>
        <v>0</v>
      </c>
      <c r="I15" s="47" t="s">
        <v>61</v>
      </c>
    </row>
    <row r="16" spans="2:9" x14ac:dyDescent="0.2">
      <c r="B16" s="10">
        <v>5</v>
      </c>
      <c r="C16" s="40" t="s">
        <v>41</v>
      </c>
      <c r="D16" s="39">
        <v>40</v>
      </c>
      <c r="E16" s="10" t="s">
        <v>43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42</v>
      </c>
      <c r="D17" s="39">
        <v>45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71</v>
      </c>
      <c r="D18" s="48">
        <v>8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72</v>
      </c>
      <c r="D19" s="39">
        <v>2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79</v>
      </c>
      <c r="D20" s="44">
        <v>96</v>
      </c>
      <c r="E20" s="10" t="s">
        <v>8</v>
      </c>
      <c r="F20" s="1">
        <v>0</v>
      </c>
      <c r="G20" s="12">
        <f t="shared" si="0"/>
        <v>0</v>
      </c>
      <c r="I20" s="47" t="s">
        <v>61</v>
      </c>
    </row>
    <row r="21" spans="2:9" x14ac:dyDescent="0.2">
      <c r="B21" s="10">
        <v>10</v>
      </c>
      <c r="C21" s="40" t="s">
        <v>44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45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47</v>
      </c>
      <c r="D23" s="8"/>
      <c r="E23" s="8"/>
      <c r="F23" s="8"/>
      <c r="G23" s="8"/>
    </row>
    <row r="24" spans="2:9" x14ac:dyDescent="0.2">
      <c r="B24" s="10">
        <v>12</v>
      </c>
      <c r="C24" s="40" t="s">
        <v>48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73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74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49">
        <v>8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49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50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62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51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64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52</v>
      </c>
      <c r="D35" s="10">
        <v>2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53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54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55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76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102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56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80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81</v>
      </c>
      <c r="D48" s="8"/>
      <c r="E48" s="8"/>
      <c r="F48" s="8"/>
      <c r="G48" s="8"/>
    </row>
    <row r="49" spans="2:7" x14ac:dyDescent="0.2">
      <c r="B49" s="10">
        <v>34</v>
      </c>
      <c r="C49" s="40" t="s">
        <v>65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57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58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59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60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7" t="s">
        <v>21</v>
      </c>
      <c r="D55" s="58"/>
      <c r="E55" s="58"/>
      <c r="F55" s="27">
        <v>49.92</v>
      </c>
      <c r="G55" s="26" t="s">
        <v>25</v>
      </c>
    </row>
    <row r="56" spans="2:7" x14ac:dyDescent="0.2">
      <c r="C56" s="57" t="s">
        <v>85</v>
      </c>
      <c r="D56" s="58"/>
      <c r="E56" s="58"/>
      <c r="F56" s="27">
        <v>46.4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1" t="s">
        <v>23</v>
      </c>
      <c r="D59" s="62"/>
      <c r="E59" s="62"/>
      <c r="F59" s="63"/>
      <c r="G59" s="12">
        <f>SUM(G12:G22,G41:G43,G24:G39,G45:G47,G49:G53)</f>
        <v>0</v>
      </c>
    </row>
    <row r="60" spans="2:7" x14ac:dyDescent="0.2">
      <c r="B60" s="15"/>
      <c r="C60" s="61" t="s">
        <v>36</v>
      </c>
      <c r="D60" s="62"/>
      <c r="E60" s="62"/>
      <c r="F60" s="63"/>
      <c r="G60" s="12">
        <f>0.21*G59</f>
        <v>0</v>
      </c>
    </row>
    <row r="61" spans="2:7" x14ac:dyDescent="0.2">
      <c r="B61" s="15"/>
      <c r="C61" s="61" t="s">
        <v>24</v>
      </c>
      <c r="D61" s="62"/>
      <c r="E61" s="62"/>
      <c r="F61" s="63"/>
      <c r="G61" s="16">
        <f>G60+G59</f>
        <v>0</v>
      </c>
    </row>
    <row r="63" spans="2:7" ht="53.25" customHeight="1" x14ac:dyDescent="0.2">
      <c r="C63" s="59" t="s">
        <v>75</v>
      </c>
      <c r="D63" s="60"/>
      <c r="E63" s="60"/>
      <c r="F63" s="60"/>
      <c r="G63" s="60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2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104D6-C566-2C41-8366-9F8953581B75}">
  <dimension ref="B2:I63"/>
  <sheetViews>
    <sheetView topLeftCell="A16" workbookViewId="0">
      <selection activeCell="L55" sqref="L55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5" t="str">
        <f>Rekapitulace!D6</f>
        <v>Komunální FVE - Přibyslav</v>
      </c>
      <c r="D4" s="55"/>
      <c r="E4" s="55"/>
      <c r="F4" s="55"/>
      <c r="G4" s="55"/>
    </row>
    <row r="5" spans="2:9" x14ac:dyDescent="0.2">
      <c r="B5" s="3" t="s">
        <v>2</v>
      </c>
      <c r="C5" s="56" t="str">
        <f>Rekapitulace!D7</f>
        <v>Komunální FVE - Přibyslav</v>
      </c>
      <c r="D5" s="56"/>
      <c r="E5" s="56"/>
      <c r="F5" s="56"/>
      <c r="G5" s="56"/>
    </row>
    <row r="7" spans="2:9" x14ac:dyDescent="0.2">
      <c r="B7" s="51" t="s">
        <v>15</v>
      </c>
      <c r="C7" s="51"/>
      <c r="D7" s="51"/>
      <c r="E7" s="51"/>
      <c r="F7" s="51"/>
      <c r="G7" s="51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27</v>
      </c>
      <c r="C9" s="20" t="str">
        <f>Rekapitulace!D17</f>
        <v>Česká 740, 582 22 Přibyslav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46</v>
      </c>
      <c r="D11" s="8"/>
      <c r="E11" s="8"/>
      <c r="F11" s="8"/>
      <c r="G11" s="8"/>
    </row>
    <row r="12" spans="2:9" x14ac:dyDescent="0.2">
      <c r="B12" s="10">
        <v>1</v>
      </c>
      <c r="C12" s="11" t="s">
        <v>70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99</v>
      </c>
    </row>
    <row r="13" spans="2:9" x14ac:dyDescent="0.2">
      <c r="B13" s="10">
        <v>2</v>
      </c>
      <c r="C13" s="11" t="s">
        <v>83</v>
      </c>
      <c r="D13" s="44">
        <v>37</v>
      </c>
      <c r="E13" s="10" t="s">
        <v>35</v>
      </c>
      <c r="F13" s="1">
        <v>0</v>
      </c>
      <c r="G13" s="12">
        <f t="shared" si="0"/>
        <v>0</v>
      </c>
      <c r="I13" s="47" t="s">
        <v>61</v>
      </c>
    </row>
    <row r="14" spans="2:9" x14ac:dyDescent="0.2">
      <c r="B14" s="10">
        <v>3</v>
      </c>
      <c r="C14" s="11" t="s">
        <v>101</v>
      </c>
      <c r="D14" s="10">
        <v>2</v>
      </c>
      <c r="E14" s="10" t="s">
        <v>35</v>
      </c>
      <c r="F14" s="1">
        <v>0</v>
      </c>
      <c r="G14" s="12">
        <f t="shared" si="0"/>
        <v>0</v>
      </c>
      <c r="I14" s="47" t="s">
        <v>63</v>
      </c>
    </row>
    <row r="15" spans="2:9" x14ac:dyDescent="0.2">
      <c r="B15" s="10">
        <v>4</v>
      </c>
      <c r="C15" s="11" t="s">
        <v>9</v>
      </c>
      <c r="D15" s="44">
        <v>37</v>
      </c>
      <c r="E15" s="10" t="s">
        <v>8</v>
      </c>
      <c r="F15" s="1">
        <v>0</v>
      </c>
      <c r="G15" s="12">
        <f t="shared" si="0"/>
        <v>0</v>
      </c>
      <c r="I15" s="47" t="s">
        <v>61</v>
      </c>
    </row>
    <row r="16" spans="2:9" x14ac:dyDescent="0.2">
      <c r="B16" s="10">
        <v>5</v>
      </c>
      <c r="C16" s="40" t="s">
        <v>41</v>
      </c>
      <c r="D16" s="39">
        <v>15</v>
      </c>
      <c r="E16" s="10" t="s">
        <v>43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42</v>
      </c>
      <c r="D17" s="39">
        <v>17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71</v>
      </c>
      <c r="D18" s="48">
        <v>4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72</v>
      </c>
      <c r="D19" s="39">
        <v>1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79</v>
      </c>
      <c r="D20" s="44">
        <v>37</v>
      </c>
      <c r="E20" s="10" t="s">
        <v>8</v>
      </c>
      <c r="F20" s="1">
        <v>0</v>
      </c>
      <c r="G20" s="12">
        <f t="shared" si="0"/>
        <v>0</v>
      </c>
      <c r="I20" s="47" t="s">
        <v>61</v>
      </c>
    </row>
    <row r="21" spans="2:9" x14ac:dyDescent="0.2">
      <c r="B21" s="10">
        <v>10</v>
      </c>
      <c r="C21" s="40" t="s">
        <v>44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45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47</v>
      </c>
      <c r="D23" s="8"/>
      <c r="E23" s="8"/>
      <c r="F23" s="8"/>
      <c r="G23" s="8"/>
    </row>
    <row r="24" spans="2:9" x14ac:dyDescent="0.2">
      <c r="B24" s="10">
        <v>12</v>
      </c>
      <c r="C24" s="40" t="s">
        <v>48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73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74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49">
        <v>4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49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50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62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51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64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52</v>
      </c>
      <c r="D35" s="10">
        <v>1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53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54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55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76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100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56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80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81</v>
      </c>
      <c r="D48" s="8"/>
      <c r="E48" s="8"/>
      <c r="F48" s="8"/>
      <c r="G48" s="8"/>
    </row>
    <row r="49" spans="2:7" x14ac:dyDescent="0.2">
      <c r="B49" s="10">
        <v>34</v>
      </c>
      <c r="C49" s="40" t="s">
        <v>65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57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58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59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60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7" t="s">
        <v>21</v>
      </c>
      <c r="D55" s="58"/>
      <c r="E55" s="58"/>
      <c r="F55" s="27">
        <v>19.239999999999998</v>
      </c>
      <c r="G55" s="26" t="s">
        <v>25</v>
      </c>
    </row>
    <row r="56" spans="2:7" x14ac:dyDescent="0.2">
      <c r="C56" s="57" t="s">
        <v>85</v>
      </c>
      <c r="D56" s="58"/>
      <c r="E56" s="58"/>
      <c r="F56" s="27">
        <v>17.399999999999999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1" t="s">
        <v>23</v>
      </c>
      <c r="D59" s="62"/>
      <c r="E59" s="62"/>
      <c r="F59" s="63"/>
      <c r="G59" s="12">
        <f>SUM(G12:G22,G41:G43,G24:G39,G45:G47,G49:G53)</f>
        <v>0</v>
      </c>
    </row>
    <row r="60" spans="2:7" x14ac:dyDescent="0.2">
      <c r="B60" s="15"/>
      <c r="C60" s="61" t="s">
        <v>36</v>
      </c>
      <c r="D60" s="62"/>
      <c r="E60" s="62"/>
      <c r="F60" s="63"/>
      <c r="G60" s="12">
        <f>0.21*G59</f>
        <v>0</v>
      </c>
    </row>
    <row r="61" spans="2:7" x14ac:dyDescent="0.2">
      <c r="B61" s="15"/>
      <c r="C61" s="61" t="s">
        <v>24</v>
      </c>
      <c r="D61" s="62"/>
      <c r="E61" s="62"/>
      <c r="F61" s="63"/>
      <c r="G61" s="16">
        <f>G60+G59</f>
        <v>0</v>
      </c>
    </row>
    <row r="63" spans="2:7" ht="53.25" customHeight="1" x14ac:dyDescent="0.2">
      <c r="C63" s="59" t="s">
        <v>75</v>
      </c>
      <c r="D63" s="60"/>
      <c r="E63" s="60"/>
      <c r="F63" s="60"/>
      <c r="G63" s="60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1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17398-9A0F-1B4C-97B5-3705AD358E85}">
  <dimension ref="B2:I63"/>
  <sheetViews>
    <sheetView topLeftCell="A21" workbookViewId="0">
      <selection activeCell="O54" sqref="O54"/>
    </sheetView>
  </sheetViews>
  <sheetFormatPr baseColWidth="10" defaultColWidth="8.83203125" defaultRowHeight="15" x14ac:dyDescent="0.2"/>
  <cols>
    <col min="1" max="1" width="3.1640625" customWidth="1"/>
    <col min="2" max="2" width="14.5" customWidth="1"/>
    <col min="3" max="3" width="67.1640625" customWidth="1"/>
    <col min="6" max="6" width="12" customWidth="1"/>
    <col min="7" max="7" width="15.5" customWidth="1"/>
    <col min="8" max="8" width="4.5" customWidth="1"/>
  </cols>
  <sheetData>
    <row r="2" spans="2:9" x14ac:dyDescent="0.2">
      <c r="B2" s="22" t="str">
        <f>Rekapitulace!B2</f>
        <v>Příloha č. 3 ZD - technická specifikace</v>
      </c>
    </row>
    <row r="4" spans="2:9" x14ac:dyDescent="0.2">
      <c r="B4" s="2" t="s">
        <v>1</v>
      </c>
      <c r="C4" s="55" t="str">
        <f>Rekapitulace!D6</f>
        <v>Komunální FVE - Přibyslav</v>
      </c>
      <c r="D4" s="55"/>
      <c r="E4" s="55"/>
      <c r="F4" s="55"/>
      <c r="G4" s="55"/>
    </row>
    <row r="5" spans="2:9" x14ac:dyDescent="0.2">
      <c r="B5" s="3" t="s">
        <v>2</v>
      </c>
      <c r="C5" s="56" t="str">
        <f>Rekapitulace!D7</f>
        <v>Komunální FVE - Přibyslav</v>
      </c>
      <c r="D5" s="56"/>
      <c r="E5" s="56"/>
      <c r="F5" s="56"/>
      <c r="G5" s="56"/>
    </row>
    <row r="7" spans="2:9" x14ac:dyDescent="0.2">
      <c r="B7" s="51" t="s">
        <v>15</v>
      </c>
      <c r="C7" s="51"/>
      <c r="D7" s="51"/>
      <c r="E7" s="51"/>
      <c r="F7" s="51"/>
      <c r="G7" s="51"/>
    </row>
    <row r="8" spans="2:9" ht="16.25" customHeight="1" x14ac:dyDescent="0.2">
      <c r="B8" s="18"/>
      <c r="C8" s="18"/>
      <c r="D8" s="18"/>
      <c r="E8" s="18"/>
      <c r="F8" s="18"/>
      <c r="G8" s="18"/>
    </row>
    <row r="9" spans="2:9" ht="27" customHeight="1" x14ac:dyDescent="0.2">
      <c r="B9" s="19" t="s">
        <v>27</v>
      </c>
      <c r="C9" s="20" t="str">
        <f>Rekapitulace!D18</f>
        <v>Husova 555, 582 22 Přibyslav</v>
      </c>
      <c r="D9" s="21"/>
      <c r="E9" s="21"/>
      <c r="F9" s="21"/>
      <c r="G9" s="21"/>
    </row>
    <row r="10" spans="2:9" ht="29" customHeight="1" x14ac:dyDescent="0.2">
      <c r="B10" s="4" t="s">
        <v>14</v>
      </c>
      <c r="C10" s="5" t="s">
        <v>3</v>
      </c>
      <c r="D10" s="4" t="s">
        <v>4</v>
      </c>
      <c r="E10" s="4" t="s">
        <v>5</v>
      </c>
      <c r="F10" s="6" t="s">
        <v>6</v>
      </c>
      <c r="G10" s="7" t="s">
        <v>7</v>
      </c>
    </row>
    <row r="11" spans="2:9" ht="18" customHeight="1" x14ac:dyDescent="0.2">
      <c r="B11" s="8"/>
      <c r="C11" s="9" t="s">
        <v>46</v>
      </c>
      <c r="D11" s="8"/>
      <c r="E11" s="8"/>
      <c r="F11" s="8"/>
      <c r="G11" s="8"/>
    </row>
    <row r="12" spans="2:9" x14ac:dyDescent="0.2">
      <c r="B12" s="10">
        <v>1</v>
      </c>
      <c r="C12" s="11" t="s">
        <v>70</v>
      </c>
      <c r="D12" s="45"/>
      <c r="E12" s="10" t="s">
        <v>8</v>
      </c>
      <c r="F12" s="1">
        <v>0</v>
      </c>
      <c r="G12" s="12">
        <f t="shared" ref="G12:G22" si="0">D12*F12</f>
        <v>0</v>
      </c>
      <c r="I12" s="47" t="s">
        <v>98</v>
      </c>
    </row>
    <row r="13" spans="2:9" x14ac:dyDescent="0.2">
      <c r="B13" s="10">
        <v>2</v>
      </c>
      <c r="C13" s="11" t="s">
        <v>83</v>
      </c>
      <c r="D13" s="44">
        <v>96</v>
      </c>
      <c r="E13" s="10" t="s">
        <v>35</v>
      </c>
      <c r="F13" s="1">
        <v>0</v>
      </c>
      <c r="G13" s="12">
        <f t="shared" si="0"/>
        <v>0</v>
      </c>
      <c r="I13" s="47" t="s">
        <v>61</v>
      </c>
    </row>
    <row r="14" spans="2:9" x14ac:dyDescent="0.2">
      <c r="B14" s="10">
        <v>3</v>
      </c>
      <c r="C14" s="11" t="s">
        <v>101</v>
      </c>
      <c r="D14" s="10">
        <v>4</v>
      </c>
      <c r="E14" s="10" t="s">
        <v>35</v>
      </c>
      <c r="F14" s="1">
        <v>0</v>
      </c>
      <c r="G14" s="12">
        <f t="shared" si="0"/>
        <v>0</v>
      </c>
      <c r="I14" s="47" t="s">
        <v>63</v>
      </c>
    </row>
    <row r="15" spans="2:9" x14ac:dyDescent="0.2">
      <c r="B15" s="10">
        <v>4</v>
      </c>
      <c r="C15" s="11" t="s">
        <v>9</v>
      </c>
      <c r="D15" s="44">
        <v>96</v>
      </c>
      <c r="E15" s="10" t="s">
        <v>8</v>
      </c>
      <c r="F15" s="1">
        <v>0</v>
      </c>
      <c r="G15" s="12">
        <f t="shared" si="0"/>
        <v>0</v>
      </c>
      <c r="I15" s="47" t="s">
        <v>61</v>
      </c>
    </row>
    <row r="16" spans="2:9" x14ac:dyDescent="0.2">
      <c r="B16" s="10">
        <v>5</v>
      </c>
      <c r="C16" s="40" t="s">
        <v>41</v>
      </c>
      <c r="D16" s="39">
        <v>40</v>
      </c>
      <c r="E16" s="10" t="s">
        <v>43</v>
      </c>
      <c r="F16" s="1">
        <v>0</v>
      </c>
      <c r="G16" s="12">
        <f t="shared" si="0"/>
        <v>0</v>
      </c>
      <c r="I16" s="47"/>
    </row>
    <row r="17" spans="2:9" x14ac:dyDescent="0.2">
      <c r="B17" s="10">
        <v>6</v>
      </c>
      <c r="C17" s="40" t="s">
        <v>42</v>
      </c>
      <c r="D17" s="39">
        <v>45</v>
      </c>
      <c r="E17" s="10" t="s">
        <v>35</v>
      </c>
      <c r="F17" s="1">
        <v>0</v>
      </c>
      <c r="G17" s="12">
        <f t="shared" si="0"/>
        <v>0</v>
      </c>
      <c r="I17" s="47"/>
    </row>
    <row r="18" spans="2:9" x14ac:dyDescent="0.2">
      <c r="B18" s="10">
        <v>7</v>
      </c>
      <c r="C18" s="40" t="s">
        <v>71</v>
      </c>
      <c r="D18" s="48">
        <v>8</v>
      </c>
      <c r="E18" s="10" t="s">
        <v>35</v>
      </c>
      <c r="F18" s="1">
        <v>0</v>
      </c>
      <c r="G18" s="12">
        <f t="shared" si="0"/>
        <v>0</v>
      </c>
      <c r="I18" s="47"/>
    </row>
    <row r="19" spans="2:9" x14ac:dyDescent="0.2">
      <c r="B19" s="10">
        <v>8</v>
      </c>
      <c r="C19" s="40" t="s">
        <v>72</v>
      </c>
      <c r="D19" s="39">
        <v>2</v>
      </c>
      <c r="E19" s="10" t="s">
        <v>35</v>
      </c>
      <c r="F19" s="1">
        <v>0</v>
      </c>
      <c r="G19" s="12">
        <f t="shared" si="0"/>
        <v>0</v>
      </c>
      <c r="I19" s="47"/>
    </row>
    <row r="20" spans="2:9" ht="30" x14ac:dyDescent="0.2">
      <c r="B20" s="10">
        <v>9</v>
      </c>
      <c r="C20" s="11" t="s">
        <v>79</v>
      </c>
      <c r="D20" s="44">
        <v>96</v>
      </c>
      <c r="E20" s="10" t="s">
        <v>8</v>
      </c>
      <c r="F20" s="1">
        <v>0</v>
      </c>
      <c r="G20" s="12">
        <f t="shared" si="0"/>
        <v>0</v>
      </c>
      <c r="I20" s="47" t="s">
        <v>61</v>
      </c>
    </row>
    <row r="21" spans="2:9" x14ac:dyDescent="0.2">
      <c r="B21" s="10">
        <v>10</v>
      </c>
      <c r="C21" s="40" t="s">
        <v>44</v>
      </c>
      <c r="D21" s="10">
        <v>1</v>
      </c>
      <c r="E21" s="10" t="s">
        <v>35</v>
      </c>
      <c r="F21" s="1">
        <v>0</v>
      </c>
      <c r="G21" s="12">
        <f t="shared" si="0"/>
        <v>0</v>
      </c>
    </row>
    <row r="22" spans="2:9" x14ac:dyDescent="0.2">
      <c r="B22" s="10">
        <v>11</v>
      </c>
      <c r="C22" s="40" t="s">
        <v>45</v>
      </c>
      <c r="D22" s="10">
        <v>1</v>
      </c>
      <c r="E22" s="10" t="s">
        <v>35</v>
      </c>
      <c r="F22" s="1">
        <v>0</v>
      </c>
      <c r="G22" s="12">
        <f t="shared" si="0"/>
        <v>0</v>
      </c>
    </row>
    <row r="23" spans="2:9" x14ac:dyDescent="0.2">
      <c r="B23" s="8"/>
      <c r="C23" s="9" t="s">
        <v>47</v>
      </c>
      <c r="D23" s="8"/>
      <c r="E23" s="8"/>
      <c r="F23" s="8"/>
      <c r="G23" s="8"/>
    </row>
    <row r="24" spans="2:9" x14ac:dyDescent="0.2">
      <c r="B24" s="10">
        <v>12</v>
      </c>
      <c r="C24" s="40" t="s">
        <v>48</v>
      </c>
      <c r="D24" s="10">
        <v>1</v>
      </c>
      <c r="E24" s="10" t="s">
        <v>35</v>
      </c>
      <c r="F24" s="1">
        <v>0</v>
      </c>
      <c r="G24" s="12">
        <f t="shared" ref="G24:G39" si="1">D24*F24</f>
        <v>0</v>
      </c>
    </row>
    <row r="25" spans="2:9" x14ac:dyDescent="0.2">
      <c r="B25" s="10">
        <v>13</v>
      </c>
      <c r="C25" s="40" t="s">
        <v>73</v>
      </c>
      <c r="D25" s="10">
        <v>1</v>
      </c>
      <c r="E25" s="10" t="s">
        <v>35</v>
      </c>
      <c r="F25" s="1">
        <v>0</v>
      </c>
      <c r="G25" s="12">
        <f t="shared" si="1"/>
        <v>0</v>
      </c>
    </row>
    <row r="26" spans="2:9" x14ac:dyDescent="0.2">
      <c r="B26" s="10">
        <v>14</v>
      </c>
      <c r="C26" s="40" t="s">
        <v>74</v>
      </c>
      <c r="D26" s="10">
        <v>1</v>
      </c>
      <c r="E26" s="10" t="s">
        <v>35</v>
      </c>
      <c r="F26" s="1">
        <v>0</v>
      </c>
      <c r="G26" s="12">
        <f t="shared" si="1"/>
        <v>0</v>
      </c>
    </row>
    <row r="27" spans="2:9" x14ac:dyDescent="0.2">
      <c r="B27" s="10">
        <v>15</v>
      </c>
      <c r="C27" s="40" t="s">
        <v>18</v>
      </c>
      <c r="D27" s="49">
        <v>8</v>
      </c>
      <c r="E27" s="10" t="s">
        <v>35</v>
      </c>
      <c r="F27" s="1">
        <v>0</v>
      </c>
      <c r="G27" s="12">
        <f t="shared" si="1"/>
        <v>0</v>
      </c>
    </row>
    <row r="28" spans="2:9" x14ac:dyDescent="0.2">
      <c r="B28" s="10">
        <v>16</v>
      </c>
      <c r="C28" s="40" t="s">
        <v>49</v>
      </c>
      <c r="D28" s="10">
        <v>1</v>
      </c>
      <c r="E28" s="10" t="s">
        <v>35</v>
      </c>
      <c r="F28" s="1">
        <v>0</v>
      </c>
      <c r="G28" s="12">
        <f t="shared" si="1"/>
        <v>0</v>
      </c>
    </row>
    <row r="29" spans="2:9" x14ac:dyDescent="0.2">
      <c r="B29" s="10">
        <v>17</v>
      </c>
      <c r="C29" s="40" t="s">
        <v>19</v>
      </c>
      <c r="D29" s="10">
        <v>1</v>
      </c>
      <c r="E29" s="10" t="s">
        <v>35</v>
      </c>
      <c r="F29" s="1">
        <v>0</v>
      </c>
      <c r="G29" s="12">
        <f t="shared" si="1"/>
        <v>0</v>
      </c>
    </row>
    <row r="30" spans="2:9" x14ac:dyDescent="0.2">
      <c r="B30" s="10">
        <v>18</v>
      </c>
      <c r="C30" s="40" t="s">
        <v>20</v>
      </c>
      <c r="D30" s="10">
        <v>1</v>
      </c>
      <c r="E30" s="10" t="s">
        <v>35</v>
      </c>
      <c r="F30" s="1">
        <v>0</v>
      </c>
      <c r="G30" s="12">
        <f t="shared" si="1"/>
        <v>0</v>
      </c>
    </row>
    <row r="31" spans="2:9" x14ac:dyDescent="0.2">
      <c r="B31" s="10">
        <v>19</v>
      </c>
      <c r="C31" s="40" t="s">
        <v>50</v>
      </c>
      <c r="D31" s="10">
        <v>1</v>
      </c>
      <c r="E31" s="10" t="s">
        <v>35</v>
      </c>
      <c r="F31" s="1">
        <v>0</v>
      </c>
      <c r="G31" s="12">
        <f t="shared" si="1"/>
        <v>0</v>
      </c>
    </row>
    <row r="32" spans="2:9" x14ac:dyDescent="0.2">
      <c r="B32" s="10">
        <v>20</v>
      </c>
      <c r="C32" s="40" t="s">
        <v>62</v>
      </c>
      <c r="D32" s="10">
        <v>1</v>
      </c>
      <c r="E32" s="10" t="s">
        <v>35</v>
      </c>
      <c r="F32" s="1">
        <v>0</v>
      </c>
      <c r="G32" s="12">
        <f t="shared" si="1"/>
        <v>0</v>
      </c>
    </row>
    <row r="33" spans="2:7" x14ac:dyDescent="0.2">
      <c r="B33" s="10">
        <v>21</v>
      </c>
      <c r="C33" s="40" t="s">
        <v>51</v>
      </c>
      <c r="D33" s="10">
        <v>1</v>
      </c>
      <c r="E33" s="10" t="s">
        <v>35</v>
      </c>
      <c r="F33" s="1">
        <v>0</v>
      </c>
      <c r="G33" s="12">
        <f t="shared" si="1"/>
        <v>0</v>
      </c>
    </row>
    <row r="34" spans="2:7" x14ac:dyDescent="0.2">
      <c r="B34" s="10">
        <v>22</v>
      </c>
      <c r="C34" s="11" t="s">
        <v>64</v>
      </c>
      <c r="D34" s="10">
        <v>1</v>
      </c>
      <c r="E34" s="10" t="s">
        <v>35</v>
      </c>
      <c r="F34" s="1">
        <v>0</v>
      </c>
      <c r="G34" s="12">
        <f t="shared" si="1"/>
        <v>0</v>
      </c>
    </row>
    <row r="35" spans="2:7" x14ac:dyDescent="0.2">
      <c r="B35" s="10">
        <v>23</v>
      </c>
      <c r="C35" s="40" t="s">
        <v>52</v>
      </c>
      <c r="D35" s="10">
        <v>2</v>
      </c>
      <c r="E35" s="10" t="s">
        <v>35</v>
      </c>
      <c r="F35" s="1">
        <v>0</v>
      </c>
      <c r="G35" s="12">
        <f t="shared" si="1"/>
        <v>0</v>
      </c>
    </row>
    <row r="36" spans="2:7" x14ac:dyDescent="0.2">
      <c r="B36" s="10">
        <v>24</v>
      </c>
      <c r="C36" s="40" t="s">
        <v>53</v>
      </c>
      <c r="D36" s="10">
        <v>2</v>
      </c>
      <c r="E36" s="10" t="s">
        <v>35</v>
      </c>
      <c r="F36" s="1">
        <v>0</v>
      </c>
      <c r="G36" s="12">
        <f t="shared" si="1"/>
        <v>0</v>
      </c>
    </row>
    <row r="37" spans="2:7" x14ac:dyDescent="0.2">
      <c r="B37" s="10">
        <v>25</v>
      </c>
      <c r="C37" s="40" t="s">
        <v>54</v>
      </c>
      <c r="D37" s="10">
        <v>1</v>
      </c>
      <c r="E37" s="10" t="s">
        <v>35</v>
      </c>
      <c r="F37" s="1">
        <v>0</v>
      </c>
      <c r="G37" s="12">
        <f t="shared" si="1"/>
        <v>0</v>
      </c>
    </row>
    <row r="38" spans="2:7" x14ac:dyDescent="0.2">
      <c r="B38" s="10">
        <v>26</v>
      </c>
      <c r="C38" s="40" t="s">
        <v>55</v>
      </c>
      <c r="D38" s="10">
        <v>3</v>
      </c>
      <c r="E38" s="10" t="s">
        <v>8</v>
      </c>
      <c r="F38" s="1">
        <v>0</v>
      </c>
      <c r="G38" s="12">
        <f t="shared" si="1"/>
        <v>0</v>
      </c>
    </row>
    <row r="39" spans="2:7" x14ac:dyDescent="0.2">
      <c r="B39" s="10">
        <v>27</v>
      </c>
      <c r="C39" s="40" t="s">
        <v>76</v>
      </c>
      <c r="D39" s="10">
        <v>1</v>
      </c>
      <c r="E39" s="10" t="s">
        <v>35</v>
      </c>
      <c r="F39" s="1">
        <v>0</v>
      </c>
      <c r="G39" s="12">
        <f t="shared" si="1"/>
        <v>0</v>
      </c>
    </row>
    <row r="40" spans="2:7" ht="18" customHeight="1" x14ac:dyDescent="0.2">
      <c r="B40" s="8"/>
      <c r="C40" s="9" t="s">
        <v>10</v>
      </c>
      <c r="D40" s="8"/>
      <c r="E40" s="8"/>
      <c r="F40" s="8"/>
      <c r="G40" s="8"/>
    </row>
    <row r="41" spans="2:7" ht="17.25" customHeight="1" x14ac:dyDescent="0.2">
      <c r="B41" s="10">
        <v>28</v>
      </c>
      <c r="C41" s="11" t="s">
        <v>102</v>
      </c>
      <c r="D41" s="10">
        <v>1</v>
      </c>
      <c r="E41" s="10" t="s">
        <v>35</v>
      </c>
      <c r="F41" s="1">
        <v>0</v>
      </c>
      <c r="G41" s="12">
        <f t="shared" ref="G41:G43" si="2">D41*F41</f>
        <v>0</v>
      </c>
    </row>
    <row r="42" spans="2:7" x14ac:dyDescent="0.2">
      <c r="B42" s="10">
        <v>29</v>
      </c>
      <c r="C42" s="11" t="s">
        <v>37</v>
      </c>
      <c r="D42" s="10">
        <v>1</v>
      </c>
      <c r="E42" s="10" t="s">
        <v>35</v>
      </c>
      <c r="F42" s="1">
        <v>0</v>
      </c>
      <c r="G42" s="12">
        <f t="shared" si="2"/>
        <v>0</v>
      </c>
    </row>
    <row r="43" spans="2:7" x14ac:dyDescent="0.2">
      <c r="B43" s="10">
        <v>30</v>
      </c>
      <c r="C43" s="11" t="s">
        <v>20</v>
      </c>
      <c r="D43" s="10">
        <v>1</v>
      </c>
      <c r="E43" s="10" t="s">
        <v>35</v>
      </c>
      <c r="F43" s="1">
        <v>0</v>
      </c>
      <c r="G43" s="12">
        <f t="shared" si="2"/>
        <v>0</v>
      </c>
    </row>
    <row r="44" spans="2:7" x14ac:dyDescent="0.2">
      <c r="B44" s="8"/>
      <c r="C44" s="41" t="s">
        <v>56</v>
      </c>
      <c r="D44" s="8"/>
      <c r="E44" s="8"/>
      <c r="F44" s="8"/>
      <c r="G44" s="8"/>
    </row>
    <row r="45" spans="2:7" x14ac:dyDescent="0.2">
      <c r="B45" s="10">
        <v>31</v>
      </c>
      <c r="C45" s="40" t="s">
        <v>16</v>
      </c>
      <c r="D45" s="10">
        <v>1</v>
      </c>
      <c r="E45" s="10" t="s">
        <v>35</v>
      </c>
      <c r="F45" s="1">
        <v>0</v>
      </c>
      <c r="G45" s="12">
        <f t="shared" ref="G45:G53" si="3">D45*F45</f>
        <v>0</v>
      </c>
    </row>
    <row r="46" spans="2:7" x14ac:dyDescent="0.2">
      <c r="B46" s="10">
        <v>32</v>
      </c>
      <c r="C46" s="40" t="s">
        <v>17</v>
      </c>
      <c r="D46" s="10">
        <v>1</v>
      </c>
      <c r="E46" s="10" t="s">
        <v>35</v>
      </c>
      <c r="F46" s="1">
        <v>0</v>
      </c>
      <c r="G46" s="12">
        <f t="shared" si="3"/>
        <v>0</v>
      </c>
    </row>
    <row r="47" spans="2:7" x14ac:dyDescent="0.2">
      <c r="B47" s="10">
        <v>33</v>
      </c>
      <c r="C47" s="40" t="s">
        <v>80</v>
      </c>
      <c r="D47" s="10">
        <v>1</v>
      </c>
      <c r="E47" s="10" t="s">
        <v>35</v>
      </c>
      <c r="F47" s="1">
        <v>0</v>
      </c>
      <c r="G47" s="12">
        <f t="shared" si="3"/>
        <v>0</v>
      </c>
    </row>
    <row r="48" spans="2:7" x14ac:dyDescent="0.2">
      <c r="B48" s="8"/>
      <c r="C48" s="41" t="s">
        <v>81</v>
      </c>
      <c r="D48" s="8"/>
      <c r="E48" s="8"/>
      <c r="F48" s="8"/>
      <c r="G48" s="8"/>
    </row>
    <row r="49" spans="2:7" x14ac:dyDescent="0.2">
      <c r="B49" s="10">
        <v>34</v>
      </c>
      <c r="C49" s="40" t="s">
        <v>65</v>
      </c>
      <c r="D49" s="10">
        <v>1</v>
      </c>
      <c r="E49" s="10" t="s">
        <v>35</v>
      </c>
      <c r="F49" s="1">
        <v>0</v>
      </c>
      <c r="G49" s="12">
        <f t="shared" si="3"/>
        <v>0</v>
      </c>
    </row>
    <row r="50" spans="2:7" x14ac:dyDescent="0.2">
      <c r="B50" s="10">
        <v>35</v>
      </c>
      <c r="C50" s="42" t="s">
        <v>57</v>
      </c>
      <c r="D50" s="10">
        <v>1</v>
      </c>
      <c r="E50" s="10" t="s">
        <v>35</v>
      </c>
      <c r="F50" s="1">
        <v>0</v>
      </c>
      <c r="G50" s="12">
        <f t="shared" si="3"/>
        <v>0</v>
      </c>
    </row>
    <row r="51" spans="2:7" x14ac:dyDescent="0.2">
      <c r="B51" s="10">
        <v>36</v>
      </c>
      <c r="C51" s="43" t="s">
        <v>58</v>
      </c>
      <c r="D51" s="10">
        <v>1</v>
      </c>
      <c r="E51" s="10" t="s">
        <v>35</v>
      </c>
      <c r="F51" s="1">
        <v>0</v>
      </c>
      <c r="G51" s="12">
        <f t="shared" si="3"/>
        <v>0</v>
      </c>
    </row>
    <row r="52" spans="2:7" x14ac:dyDescent="0.2">
      <c r="B52" s="10">
        <v>37</v>
      </c>
      <c r="C52" s="43" t="s">
        <v>59</v>
      </c>
      <c r="D52" s="10">
        <v>5</v>
      </c>
      <c r="E52" s="10" t="s">
        <v>8</v>
      </c>
      <c r="F52" s="1">
        <v>0</v>
      </c>
      <c r="G52" s="12">
        <f t="shared" si="3"/>
        <v>0</v>
      </c>
    </row>
    <row r="53" spans="2:7" x14ac:dyDescent="0.2">
      <c r="B53" s="10">
        <v>38</v>
      </c>
      <c r="C53" s="43" t="s">
        <v>60</v>
      </c>
      <c r="D53" s="10">
        <v>1</v>
      </c>
      <c r="E53" s="10" t="s">
        <v>35</v>
      </c>
      <c r="F53" s="1">
        <v>0</v>
      </c>
      <c r="G53" s="12">
        <f t="shared" si="3"/>
        <v>0</v>
      </c>
    </row>
    <row r="55" spans="2:7" x14ac:dyDescent="0.2">
      <c r="C55" s="57" t="s">
        <v>21</v>
      </c>
      <c r="D55" s="58"/>
      <c r="E55" s="58"/>
      <c r="F55" s="27">
        <v>49.92</v>
      </c>
      <c r="G55" s="26" t="s">
        <v>25</v>
      </c>
    </row>
    <row r="56" spans="2:7" x14ac:dyDescent="0.2">
      <c r="C56" s="57" t="s">
        <v>85</v>
      </c>
      <c r="D56" s="58"/>
      <c r="E56" s="58"/>
      <c r="F56" s="27">
        <v>46.4</v>
      </c>
      <c r="G56" s="26" t="s">
        <v>26</v>
      </c>
    </row>
    <row r="58" spans="2:7" ht="18" customHeight="1" x14ac:dyDescent="0.2">
      <c r="C58" s="13" t="s">
        <v>22</v>
      </c>
      <c r="D58" s="14"/>
      <c r="E58" s="14"/>
      <c r="F58" s="14"/>
      <c r="G58" s="14"/>
    </row>
    <row r="59" spans="2:7" x14ac:dyDescent="0.2">
      <c r="B59" s="15"/>
      <c r="C59" s="61" t="s">
        <v>23</v>
      </c>
      <c r="D59" s="62"/>
      <c r="E59" s="62"/>
      <c r="F59" s="63"/>
      <c r="G59" s="12">
        <f>SUM(G12:G22,G41:G43,G24:G39,G45:G47,G49:G53)</f>
        <v>0</v>
      </c>
    </row>
    <row r="60" spans="2:7" x14ac:dyDescent="0.2">
      <c r="B60" s="15"/>
      <c r="C60" s="61" t="s">
        <v>36</v>
      </c>
      <c r="D60" s="62"/>
      <c r="E60" s="62"/>
      <c r="F60" s="63"/>
      <c r="G60" s="12">
        <f>0.21*G59</f>
        <v>0</v>
      </c>
    </row>
    <row r="61" spans="2:7" x14ac:dyDescent="0.2">
      <c r="B61" s="15"/>
      <c r="C61" s="61" t="s">
        <v>24</v>
      </c>
      <c r="D61" s="62"/>
      <c r="E61" s="62"/>
      <c r="F61" s="63"/>
      <c r="G61" s="16">
        <f>G60+G59</f>
        <v>0</v>
      </c>
    </row>
    <row r="63" spans="2:7" ht="53.25" customHeight="1" x14ac:dyDescent="0.2">
      <c r="C63" s="59" t="s">
        <v>75</v>
      </c>
      <c r="D63" s="60"/>
      <c r="E63" s="60"/>
      <c r="F63" s="60"/>
      <c r="G63" s="60"/>
    </row>
  </sheetData>
  <mergeCells count="9">
    <mergeCell ref="C60:F60"/>
    <mergeCell ref="C61:F61"/>
    <mergeCell ref="C63:G63"/>
    <mergeCell ref="C4:G4"/>
    <mergeCell ref="C5:G5"/>
    <mergeCell ref="B7:G7"/>
    <mergeCell ref="C55:E55"/>
    <mergeCell ref="C56:E56"/>
    <mergeCell ref="C59:F59"/>
  </mergeCells>
  <conditionalFormatting sqref="D12">
    <cfRule type="cellIs" dxfId="0" priority="1" operator="greaterThan">
      <formula>18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802BA-368C-BE48-A29C-08333F6C8E8E}">
  <dimension ref="B2:G29"/>
  <sheetViews>
    <sheetView tabSelected="1" workbookViewId="0">
      <selection activeCell="F28" sqref="F28"/>
    </sheetView>
  </sheetViews>
  <sheetFormatPr baseColWidth="10" defaultRowHeight="15" x14ac:dyDescent="0.2"/>
  <cols>
    <col min="2" max="2" width="58.1640625" customWidth="1"/>
    <col min="3" max="3" width="25.1640625" customWidth="1"/>
    <col min="4" max="4" width="21.5" customWidth="1"/>
    <col min="6" max="6" width="14.33203125" customWidth="1"/>
  </cols>
  <sheetData>
    <row r="2" spans="2:7" x14ac:dyDescent="0.2">
      <c r="B2" s="64" t="s">
        <v>0</v>
      </c>
    </row>
    <row r="3" spans="2:7" x14ac:dyDescent="0.2">
      <c r="B3" s="65" t="s">
        <v>15</v>
      </c>
      <c r="C3" s="66"/>
      <c r="D3" s="66"/>
      <c r="E3" s="66"/>
      <c r="F3" s="66"/>
      <c r="G3" s="66"/>
    </row>
    <row r="5" spans="2:7" x14ac:dyDescent="0.2">
      <c r="B5" s="67" t="s">
        <v>106</v>
      </c>
      <c r="C5" s="68" t="s">
        <v>107</v>
      </c>
    </row>
    <row r="6" spans="2:7" ht="23" customHeight="1" x14ac:dyDescent="0.2">
      <c r="B6" s="69" t="s">
        <v>108</v>
      </c>
      <c r="C6" s="70" t="s">
        <v>109</v>
      </c>
    </row>
    <row r="7" spans="2:7" x14ac:dyDescent="0.2">
      <c r="B7" s="70" t="s">
        <v>110</v>
      </c>
      <c r="C7" s="70" t="s">
        <v>109</v>
      </c>
    </row>
    <row r="8" spans="2:7" x14ac:dyDescent="0.2">
      <c r="B8" s="70" t="s">
        <v>111</v>
      </c>
      <c r="C8" s="70" t="s">
        <v>113</v>
      </c>
    </row>
    <row r="9" spans="2:7" x14ac:dyDescent="0.2">
      <c r="B9" s="70" t="s">
        <v>112</v>
      </c>
      <c r="C9" s="70" t="s">
        <v>113</v>
      </c>
    </row>
    <row r="12" spans="2:7" ht="30" customHeight="1" x14ac:dyDescent="0.2">
      <c r="B12" s="71" t="s">
        <v>114</v>
      </c>
      <c r="C12" s="71" t="s">
        <v>115</v>
      </c>
      <c r="D12" s="72" t="s">
        <v>116</v>
      </c>
    </row>
    <row r="13" spans="2:7" x14ac:dyDescent="0.2">
      <c r="B13" s="73" t="s">
        <v>119</v>
      </c>
      <c r="C13" s="85" t="s">
        <v>130</v>
      </c>
      <c r="D13" s="74"/>
    </row>
    <row r="14" spans="2:7" x14ac:dyDescent="0.2">
      <c r="B14" s="73" t="s">
        <v>120</v>
      </c>
      <c r="C14" s="85" t="s">
        <v>129</v>
      </c>
      <c r="D14" s="74"/>
    </row>
    <row r="15" spans="2:7" x14ac:dyDescent="0.2">
      <c r="B15" s="73" t="s">
        <v>121</v>
      </c>
      <c r="C15" s="85" t="s">
        <v>128</v>
      </c>
      <c r="D15" s="74"/>
    </row>
    <row r="16" spans="2:7" ht="16" customHeight="1" x14ac:dyDescent="0.2">
      <c r="B16" s="73" t="s">
        <v>122</v>
      </c>
      <c r="C16" s="85" t="s">
        <v>127</v>
      </c>
      <c r="D16" s="74"/>
    </row>
    <row r="17" spans="2:6" x14ac:dyDescent="0.2">
      <c r="B17" s="73" t="s">
        <v>123</v>
      </c>
      <c r="C17" s="85" t="s">
        <v>126</v>
      </c>
      <c r="D17" s="74"/>
    </row>
    <row r="18" spans="2:6" x14ac:dyDescent="0.2">
      <c r="B18" s="75" t="s">
        <v>124</v>
      </c>
      <c r="C18" s="84" t="s">
        <v>125</v>
      </c>
      <c r="D18" s="76"/>
    </row>
    <row r="20" spans="2:6" ht="32" x14ac:dyDescent="0.2">
      <c r="B20" s="71" t="s">
        <v>117</v>
      </c>
      <c r="C20" s="71" t="s">
        <v>115</v>
      </c>
      <c r="D20" s="72" t="s">
        <v>116</v>
      </c>
    </row>
    <row r="22" spans="2:6" ht="32" x14ac:dyDescent="0.2">
      <c r="B22" s="71" t="s">
        <v>118</v>
      </c>
      <c r="C22" s="71" t="s">
        <v>115</v>
      </c>
      <c r="D22" s="72" t="s">
        <v>116</v>
      </c>
    </row>
    <row r="23" spans="2:6" ht="33" customHeight="1" x14ac:dyDescent="0.2"/>
    <row r="25" spans="2:6" x14ac:dyDescent="0.2">
      <c r="B25" s="77" t="s">
        <v>22</v>
      </c>
      <c r="C25" s="78"/>
      <c r="D25" s="78"/>
      <c r="E25" s="78"/>
      <c r="F25" s="78"/>
    </row>
    <row r="26" spans="2:6" x14ac:dyDescent="0.2">
      <c r="B26" s="79" t="s">
        <v>23</v>
      </c>
      <c r="C26" s="80"/>
      <c r="D26" s="80"/>
      <c r="E26" s="81"/>
      <c r="F26" s="82">
        <f>SUM(D13:D18)</f>
        <v>0</v>
      </c>
    </row>
    <row r="27" spans="2:6" ht="20" customHeight="1" x14ac:dyDescent="0.2">
      <c r="B27" s="79" t="s">
        <v>36</v>
      </c>
      <c r="C27" s="80"/>
      <c r="D27" s="80"/>
      <c r="E27" s="81"/>
      <c r="F27" s="82">
        <f>0.21*F26</f>
        <v>0</v>
      </c>
    </row>
    <row r="28" spans="2:6" ht="19" customHeight="1" x14ac:dyDescent="0.2">
      <c r="B28" s="79" t="s">
        <v>24</v>
      </c>
      <c r="C28" s="80"/>
      <c r="D28" s="80"/>
      <c r="E28" s="81"/>
      <c r="F28" s="83">
        <f>F27+F26</f>
        <v>0</v>
      </c>
    </row>
    <row r="29" spans="2:6" ht="17" customHeight="1" x14ac:dyDescent="0.2"/>
  </sheetData>
  <mergeCells count="1">
    <mergeCell ref="B3:G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Rekapitulace</vt:lpstr>
      <vt:lpstr>Objekt 01</vt:lpstr>
      <vt:lpstr>Objekt 02</vt:lpstr>
      <vt:lpstr>Objekt 03</vt:lpstr>
      <vt:lpstr>Objekt 04</vt:lpstr>
      <vt:lpstr>Objekt 05</vt:lpstr>
      <vt:lpstr>Objekt 06</vt:lpstr>
      <vt:lpstr>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Zadavatel</dc:creator>
  <cp:lastModifiedBy>Varol Ikizgül</cp:lastModifiedBy>
  <dcterms:created xsi:type="dcterms:W3CDTF">2022-07-14T11:31:10Z</dcterms:created>
  <dcterms:modified xsi:type="dcterms:W3CDTF">2025-02-19T13:44:15Z</dcterms:modified>
</cp:coreProperties>
</file>